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aleorguy.sharepoint.com/sites/FS/Documentos compartidos/FS/Area de Información y Estudios Economicos/6.- Pagina de internet/1- Estadísticas/Uruguay/3- Mercado Interno/"/>
    </mc:Choice>
  </mc:AlternateContent>
  <xr:revisionPtr revIDLastSave="493" documentId="8_{4331C705-9A1E-47AF-9F5E-FFC143F61015}" xr6:coauthVersionLast="47" xr6:coauthVersionMax="47" xr10:uidLastSave="{3B8A1E2D-41D8-4D10-9035-7DDB09792D29}"/>
  <bookViews>
    <workbookView xWindow="-120" yWindow="-120" windowWidth="29040" windowHeight="15720" xr2:uid="{00000000-000D-0000-FFFF-FFFF00000000}"/>
  </bookViews>
  <sheets>
    <sheet name="Manteca" sheetId="6" r:id="rId1"/>
    <sheet name="Listado Datos" sheetId="7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74" i="6" l="1"/>
  <c r="R75" i="6"/>
  <c r="R76" i="6"/>
  <c r="R77" i="6"/>
  <c r="R78" i="6"/>
  <c r="R79" i="6"/>
  <c r="R80" i="6"/>
  <c r="R81" i="6"/>
  <c r="R82" i="6"/>
  <c r="Q75" i="6"/>
  <c r="Q76" i="6"/>
  <c r="Q77" i="6"/>
  <c r="Q78" i="6"/>
  <c r="Q79" i="6"/>
  <c r="Q80" i="6"/>
  <c r="Q81" i="6"/>
  <c r="Q82" i="6"/>
  <c r="P78" i="6"/>
  <c r="P79" i="6"/>
  <c r="P80" i="6"/>
  <c r="P81" i="6"/>
  <c r="P82" i="6"/>
  <c r="O80" i="6"/>
  <c r="O81" i="6"/>
  <c r="O82" i="6"/>
  <c r="E82" i="6"/>
  <c r="F82" i="6"/>
  <c r="G82" i="6"/>
  <c r="H82" i="6"/>
  <c r="I82" i="6"/>
  <c r="J82" i="6"/>
  <c r="K82" i="6"/>
  <c r="L82" i="6"/>
  <c r="M82" i="6"/>
  <c r="N82" i="6"/>
  <c r="D82" i="6"/>
  <c r="C82" i="6"/>
  <c r="C83" i="6"/>
  <c r="Q74" i="6" l="1"/>
  <c r="O74" i="6"/>
  <c r="O75" i="6"/>
  <c r="P75" i="6" s="1"/>
  <c r="O76" i="6"/>
  <c r="O77" i="6"/>
  <c r="P77" i="6" s="1"/>
  <c r="O78" i="6"/>
  <c r="O79" i="6"/>
  <c r="O48" i="6"/>
  <c r="O49" i="6"/>
  <c r="P49" i="6" s="1"/>
  <c r="O50" i="6"/>
  <c r="P50" i="6" s="1"/>
  <c r="O51" i="6"/>
  <c r="P51" i="6" s="1"/>
  <c r="O52" i="6"/>
  <c r="P52" i="6" s="1"/>
  <c r="O53" i="6"/>
  <c r="P53" i="6" s="1"/>
  <c r="O54" i="6"/>
  <c r="P54" i="6" s="1"/>
  <c r="O55" i="6"/>
  <c r="P55" i="6" s="1"/>
  <c r="O56" i="6"/>
  <c r="P56" i="6" s="1"/>
  <c r="O57" i="6"/>
  <c r="P57" i="6" s="1"/>
  <c r="O30" i="6"/>
  <c r="O31" i="6"/>
  <c r="O32" i="6"/>
  <c r="P32" i="6" s="1"/>
  <c r="O33" i="6"/>
  <c r="P33" i="6" s="1"/>
  <c r="P31" i="6" l="1"/>
  <c r="P76" i="6"/>
  <c r="E228" i="7" l="1"/>
  <c r="L81" i="6"/>
  <c r="M81" i="6"/>
  <c r="N81" i="6"/>
  <c r="K81" i="6"/>
  <c r="Q65" i="6" l="1"/>
  <c r="Q66" i="6"/>
  <c r="R66" i="6" s="1"/>
  <c r="Q67" i="6"/>
  <c r="R67" i="6"/>
  <c r="Q68" i="6"/>
  <c r="R68" i="6" s="1"/>
  <c r="Q69" i="6"/>
  <c r="R69" i="6" s="1"/>
  <c r="Q70" i="6"/>
  <c r="Q71" i="6"/>
  <c r="Q72" i="6"/>
  <c r="Q73" i="6"/>
  <c r="Q64" i="6"/>
  <c r="O29" i="6"/>
  <c r="O28" i="6"/>
  <c r="O27" i="6"/>
  <c r="O26" i="6"/>
  <c r="O73" i="6"/>
  <c r="O25" i="6"/>
  <c r="O24" i="6"/>
  <c r="O23" i="6"/>
  <c r="O72" i="6"/>
  <c r="O71" i="6"/>
  <c r="O69" i="6"/>
  <c r="P69" i="6" s="1"/>
  <c r="O70" i="6"/>
  <c r="O67" i="6"/>
  <c r="O64" i="6"/>
  <c r="O47" i="6"/>
  <c r="O46" i="6"/>
  <c r="O45" i="6"/>
  <c r="O44" i="6"/>
  <c r="O22" i="6"/>
  <c r="O21" i="6"/>
  <c r="O42" i="6"/>
  <c r="O43" i="6"/>
  <c r="O18" i="6"/>
  <c r="O17" i="6"/>
  <c r="O19" i="6"/>
  <c r="O20" i="6"/>
  <c r="O41" i="6"/>
  <c r="O40" i="6"/>
  <c r="O16" i="6"/>
  <c r="O65" i="6"/>
  <c r="O66" i="6"/>
  <c r="O68" i="6"/>
  <c r="P72" i="6" l="1"/>
  <c r="P18" i="6"/>
  <c r="P71" i="6"/>
  <c r="P25" i="6"/>
  <c r="R65" i="6"/>
  <c r="P73" i="6"/>
  <c r="P74" i="6"/>
  <c r="P22" i="6"/>
  <c r="P46" i="6"/>
  <c r="P66" i="6"/>
  <c r="P23" i="6"/>
  <c r="P24" i="6"/>
  <c r="P45" i="6"/>
  <c r="P41" i="6"/>
  <c r="P47" i="6"/>
  <c r="P48" i="6"/>
  <c r="P27" i="6"/>
  <c r="P67" i="6"/>
  <c r="P28" i="6"/>
  <c r="P70" i="6"/>
  <c r="P29" i="6"/>
  <c r="P30" i="6"/>
  <c r="R71" i="6"/>
  <c r="P65" i="6"/>
  <c r="P17" i="6"/>
  <c r="P26" i="6"/>
  <c r="R73" i="6"/>
  <c r="P20" i="6"/>
  <c r="P44" i="6"/>
  <c r="R70" i="6"/>
  <c r="P19" i="6"/>
  <c r="P42" i="6"/>
  <c r="P68" i="6"/>
  <c r="R72" i="6"/>
  <c r="P43" i="6"/>
  <c r="P21" i="6"/>
</calcChain>
</file>

<file path=xl/sharedStrings.xml><?xml version="1.0" encoding="utf-8"?>
<sst xmlns="http://schemas.openxmlformats.org/spreadsheetml/2006/main" count="78" uniqueCount="37">
  <si>
    <t xml:space="preserve">Venta de Manteca en el Mercado Interno (*) </t>
  </si>
  <si>
    <t>Acceder al listado de datos</t>
  </si>
  <si>
    <t>Volúmen (kg)</t>
  </si>
  <si>
    <t>Año/Mes</t>
  </si>
  <si>
    <t xml:space="preserve">Ene 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</si>
  <si>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</si>
  <si>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</si>
  <si>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</si>
  <si>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</si>
  <si>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</si>
  <si>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</si>
  <si>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</si>
  <si>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</si>
  <si>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</si>
  <si>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</si>
  <si>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</si>
  <si>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</si>
  <si>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Variación</t>
  </si>
  <si>
    <t>2019</t>
  </si>
  <si>
    <t>2020</t>
  </si>
  <si>
    <t>2021</t>
  </si>
  <si>
    <t>Fuente: Instituto Nacional de Estadísticas, INE</t>
  </si>
  <si>
    <t xml:space="preserve">Facturación ($) </t>
  </si>
  <si>
    <t xml:space="preserve"> </t>
  </si>
  <si>
    <t>Fuente: INE</t>
  </si>
  <si>
    <t>Precio Promedio ($/Kg)</t>
  </si>
  <si>
    <t>PROMEDIO</t>
  </si>
  <si>
    <t xml:space="preserve">Prom. ponderado </t>
  </si>
  <si>
    <t>2016</t>
  </si>
  <si>
    <t>2017</t>
  </si>
  <si>
    <t>2018</t>
  </si>
  <si>
    <t>(*) Tanto el volúmen como la facturación y el precio promedio  son datos de puerta de fábrica de la encuesta del Instituto Nacional de Estadística, la cual no incluye  la totalidad de las industrias del paìs</t>
  </si>
  <si>
    <t xml:space="preserve">Manteca en el Mercado Interno </t>
  </si>
  <si>
    <t>Volver a hoja principal</t>
  </si>
  <si>
    <t>Fecha</t>
  </si>
  <si>
    <t>Volúmen (Kg)</t>
  </si>
  <si>
    <t>Facturación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</si>
</sst>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_(* #,##0_);_(* \(#,##0\);_(* &quot;-&quot;??_);_(@_)"/>
    <numFmt numFmtId="167" formatCode="_(* #,##0.0_);_(* \(#,##0.0\);_(* &quot;-&quot;??_);_(@_)"/>
    <numFmt numFmtId="168" formatCode="General_)"/>
    <numFmt numFmtId="169" formatCode="_ [$€-2]\ * #,##0.00_ ;_ [$€-2]\ * \-#,##0.00_ ;_ [$€-2]\ * &quot;-&quot;??_ "/>
    <numFmt numFmtId="170" formatCode="#,"/>
    <numFmt numFmtId="171" formatCode="_([$€]* #,##0.00_);_([$€]* \(#,##0.00\);_([$€]* &quot;-&quot;??_);_(@_)"/>
  </numFmts>
  <fonts count="39" x14ac:knownFonts="1">
    <font>
      <sz val="11"/>
      <color theme="1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0"/>
      <name val="Arial"/>
      <family val="2"/>
    </font>
    <font>
      <sz val="10"/>
      <name val="Courier"/>
      <family val="3"/>
    </font>
    <font>
      <sz val="1"/>
      <color indexed="16"/>
      <name val="Courier"/>
      <family val="3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rgb="FF1C267D"/>
      <name val="Arial Narrow"/>
      <family val="2"/>
    </font>
    <font>
      <sz val="10"/>
      <color theme="1"/>
      <name val="Arial Narrow"/>
      <family val="2"/>
    </font>
    <font>
      <u/>
      <sz val="11"/>
      <color theme="10"/>
      <name val="Calibri"/>
      <family val="2"/>
    </font>
    <font>
      <u/>
      <sz val="10"/>
      <color theme="10"/>
      <name val="MS Sans Serif"/>
      <family val="2"/>
    </font>
    <font>
      <b/>
      <sz val="11"/>
      <color rgb="FF1C267D"/>
      <name val="Arial Narrow"/>
      <family val="2"/>
    </font>
    <font>
      <sz val="10"/>
      <color theme="1"/>
      <name val="Calibri"/>
      <family val="2"/>
      <scheme val="minor"/>
    </font>
    <font>
      <i/>
      <sz val="10"/>
      <color rgb="FF1C267D"/>
      <name val="Arial Narrow"/>
      <family val="2"/>
    </font>
    <font>
      <sz val="10"/>
      <color rgb="FF1C267D"/>
      <name val="Arial Narrow"/>
      <family val="2"/>
    </font>
    <font>
      <b/>
      <sz val="14"/>
      <color theme="0"/>
      <name val="Arial Narrow"/>
      <family val="2"/>
    </font>
    <font>
      <b/>
      <sz val="11"/>
      <color theme="0"/>
      <name val="Arial Narrow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DCE6F0"/>
        <bgColor indexed="64"/>
      </patternFill>
    </fill>
    <fill>
      <patternFill patternType="solid">
        <fgColor rgb="FF1C267D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1C267D"/>
      </top>
      <bottom style="medium">
        <color rgb="FF1C267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58">
    <xf numFmtId="0" fontId="0" fillId="0" borderId="0"/>
    <xf numFmtId="0" fontId="8" fillId="2" borderId="0"/>
    <xf numFmtId="0" fontId="9" fillId="0" borderId="0"/>
    <xf numFmtId="169" fontId="3" fillId="0" borderId="0" applyFont="0" applyFill="0" applyBorder="0" applyAlignment="0" applyProtection="0"/>
    <xf numFmtId="170" fontId="5" fillId="0" borderId="0">
      <protection locked="0"/>
    </xf>
    <xf numFmtId="170" fontId="5" fillId="0" borderId="0">
      <protection locked="0"/>
    </xf>
    <xf numFmtId="170" fontId="5" fillId="0" borderId="0">
      <protection locked="0"/>
    </xf>
    <xf numFmtId="170" fontId="5" fillId="0" borderId="0">
      <protection locked="0"/>
    </xf>
    <xf numFmtId="170" fontId="5" fillId="0" borderId="0">
      <protection locked="0"/>
    </xf>
    <xf numFmtId="170" fontId="5" fillId="0" borderId="0">
      <protection locked="0"/>
    </xf>
    <xf numFmtId="170" fontId="5" fillId="0" borderId="0"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29"/>
    <xf numFmtId="164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0" fontId="3" fillId="0" borderId="0"/>
    <xf numFmtId="0" fontId="2" fillId="0" borderId="0"/>
    <xf numFmtId="0" fontId="3" fillId="0" borderId="0"/>
    <xf numFmtId="168" fontId="4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14" fillId="0" borderId="0" applyAlignment="0">
      <alignment horizontal="left" vertical="top" wrapText="1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5" fillId="0" borderId="0">
      <alignment horizontal="left" indent="1"/>
    </xf>
    <xf numFmtId="0" fontId="16" fillId="3" borderId="0">
      <alignment horizontal="center" vertical="center"/>
    </xf>
    <xf numFmtId="17" fontId="17" fillId="3" borderId="0"/>
    <xf numFmtId="0" fontId="12" fillId="2" borderId="0">
      <alignment horizontal="left"/>
    </xf>
    <xf numFmtId="0" fontId="23" fillId="4" borderId="0" applyNumberFormat="0" applyBorder="0" applyAlignment="0" applyProtection="0"/>
    <xf numFmtId="0" fontId="24" fillId="5" borderId="0" applyNumberFormat="0" applyBorder="0" applyAlignment="0" applyProtection="0"/>
    <xf numFmtId="0" fontId="25" fillId="7" borderId="33" applyNumberFormat="0" applyAlignment="0" applyProtection="0"/>
    <xf numFmtId="0" fontId="26" fillId="8" borderId="34" applyNumberFormat="0" applyAlignment="0" applyProtection="0"/>
    <xf numFmtId="0" fontId="27" fillId="8" borderId="33" applyNumberFormat="0" applyAlignment="0" applyProtection="0"/>
    <xf numFmtId="0" fontId="29" fillId="9" borderId="36" applyNumberFormat="0" applyAlignment="0" applyProtection="0"/>
    <xf numFmtId="0" fontId="32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32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32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32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32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32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32" fillId="14" borderId="0" applyNumberFormat="0" applyBorder="0" applyAlignment="0" applyProtection="0"/>
    <xf numFmtId="0" fontId="32" fillId="18" borderId="0" applyNumberFormat="0" applyBorder="0" applyAlignment="0" applyProtection="0"/>
    <xf numFmtId="0" fontId="32" fillId="22" borderId="0" applyNumberFormat="0" applyBorder="0" applyAlignment="0" applyProtection="0"/>
    <xf numFmtId="0" fontId="32" fillId="26" borderId="0" applyNumberFormat="0" applyBorder="0" applyAlignment="0" applyProtection="0"/>
    <xf numFmtId="0" fontId="32" fillId="30" borderId="0" applyNumberFormat="0" applyBorder="0" applyAlignment="0" applyProtection="0"/>
    <xf numFmtId="0" fontId="32" fillId="34" borderId="0" applyNumberFormat="0" applyBorder="0" applyAlignment="0" applyProtection="0"/>
    <xf numFmtId="0" fontId="28" fillId="0" borderId="35" applyNumberFormat="0" applyFill="0" applyAlignment="0" applyProtection="0"/>
    <xf numFmtId="0" fontId="20" fillId="0" borderId="30" applyNumberFormat="0" applyFill="0" applyAlignment="0" applyProtection="0"/>
    <xf numFmtId="0" fontId="22" fillId="0" borderId="0" applyNumberForma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3" fillId="6" borderId="0" applyNumberFormat="0" applyBorder="0" applyAlignment="0" applyProtection="0"/>
    <xf numFmtId="0" fontId="7" fillId="10" borderId="37" applyNumberFormat="0" applyFont="0" applyAlignment="0" applyProtection="0"/>
    <xf numFmtId="9" fontId="7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1" fillId="0" borderId="31" applyNumberFormat="0" applyFill="0" applyAlignment="0" applyProtection="0"/>
    <xf numFmtId="0" fontId="22" fillId="0" borderId="32" applyNumberFormat="0" applyFill="0" applyAlignment="0" applyProtection="0"/>
    <xf numFmtId="0" fontId="18" fillId="0" borderId="38" applyNumberFormat="0" applyFill="0" applyAlignment="0" applyProtection="0"/>
    <xf numFmtId="0" fontId="35" fillId="0" borderId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10" borderId="37" applyNumberFormat="0" applyFont="0" applyAlignment="0" applyProtection="0"/>
    <xf numFmtId="9" fontId="7" fillId="0" borderId="0" applyFont="0" applyFill="0" applyBorder="0" applyAlignment="0" applyProtection="0"/>
    <xf numFmtId="0" fontId="36" fillId="0" borderId="0"/>
    <xf numFmtId="43" fontId="36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7" fillId="0" borderId="0"/>
    <xf numFmtId="9" fontId="7" fillId="0" borderId="0" applyFont="0" applyFill="0" applyBorder="0" applyAlignment="0" applyProtection="0"/>
    <xf numFmtId="0" fontId="37" fillId="0" borderId="0"/>
    <xf numFmtId="0" fontId="7" fillId="0" borderId="0"/>
    <xf numFmtId="9" fontId="7" fillId="0" borderId="0" applyFont="0" applyFill="0" applyBorder="0" applyAlignment="0" applyProtection="0"/>
    <xf numFmtId="0" fontId="38" fillId="0" borderId="0"/>
  </cellStyleXfs>
  <cellXfs count="70">
    <xf numFmtId="0" fontId="0" fillId="0" borderId="0" xfId="0"/>
    <xf numFmtId="3" fontId="0" fillId="0" borderId="0" xfId="0" applyNumberFormat="1"/>
    <xf numFmtId="3" fontId="19" fillId="0" borderId="0" xfId="0" applyNumberFormat="1" applyFont="1"/>
    <xf numFmtId="165" fontId="19" fillId="0" borderId="0" xfId="0" applyNumberFormat="1" applyFont="1"/>
    <xf numFmtId="0" fontId="18" fillId="0" borderId="1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3" fontId="0" fillId="0" borderId="3" xfId="0" applyNumberFormat="1" applyBorder="1"/>
    <xf numFmtId="3" fontId="0" fillId="0" borderId="4" xfId="0" applyNumberFormat="1" applyBorder="1"/>
    <xf numFmtId="3" fontId="18" fillId="0" borderId="2" xfId="0" applyNumberFormat="1" applyFont="1" applyBorder="1"/>
    <xf numFmtId="9" fontId="18" fillId="0" borderId="5" xfId="54" applyFont="1" applyBorder="1"/>
    <xf numFmtId="3" fontId="0" fillId="0" borderId="6" xfId="0" applyNumberFormat="1" applyBorder="1"/>
    <xf numFmtId="3" fontId="18" fillId="0" borderId="7" xfId="0" applyNumberFormat="1" applyFont="1" applyBorder="1"/>
    <xf numFmtId="0" fontId="18" fillId="0" borderId="4" xfId="0" applyFont="1" applyBorder="1" applyAlignment="1">
      <alignment horizontal="center"/>
    </xf>
    <xf numFmtId="165" fontId="0" fillId="0" borderId="3" xfId="0" applyNumberFormat="1" applyBorder="1"/>
    <xf numFmtId="165" fontId="0" fillId="0" borderId="4" xfId="0" applyNumberFormat="1" applyBorder="1"/>
    <xf numFmtId="165" fontId="0" fillId="0" borderId="6" xfId="0" applyNumberFormat="1" applyBorder="1"/>
    <xf numFmtId="3" fontId="0" fillId="0" borderId="8" xfId="0" applyNumberFormat="1" applyBorder="1"/>
    <xf numFmtId="3" fontId="0" fillId="0" borderId="9" xfId="0" applyNumberFormat="1" applyBorder="1"/>
    <xf numFmtId="3" fontId="18" fillId="0" borderId="10" xfId="0" applyNumberFormat="1" applyFont="1" applyBorder="1"/>
    <xf numFmtId="9" fontId="18" fillId="0" borderId="11" xfId="54" applyFont="1" applyBorder="1"/>
    <xf numFmtId="166" fontId="7" fillId="0" borderId="0" xfId="15" applyNumberFormat="1"/>
    <xf numFmtId="167" fontId="7" fillId="0" borderId="0" xfId="15" applyNumberFormat="1"/>
    <xf numFmtId="167" fontId="10" fillId="0" borderId="0" xfId="11" applyNumberFormat="1" applyAlignment="1" applyProtection="1"/>
    <xf numFmtId="0" fontId="18" fillId="0" borderId="12" xfId="0" applyFont="1" applyBorder="1" applyAlignment="1">
      <alignment vertical="center" wrapText="1"/>
    </xf>
    <xf numFmtId="166" fontId="18" fillId="0" borderId="13" xfId="15" applyNumberFormat="1" applyFont="1" applyBorder="1" applyAlignment="1">
      <alignment vertical="center" wrapText="1"/>
    </xf>
    <xf numFmtId="166" fontId="18" fillId="0" borderId="14" xfId="15" applyNumberFormat="1" applyFont="1" applyBorder="1" applyAlignment="1">
      <alignment vertical="center" wrapText="1"/>
    </xf>
    <xf numFmtId="167" fontId="18" fillId="0" borderId="15" xfId="15" applyNumberFormat="1" applyFont="1" applyBorder="1" applyAlignment="1">
      <alignment wrapText="1"/>
    </xf>
    <xf numFmtId="0" fontId="18" fillId="0" borderId="0" xfId="0" applyFont="1" applyAlignment="1">
      <alignment wrapText="1"/>
    </xf>
    <xf numFmtId="17" fontId="0" fillId="0" borderId="16" xfId="0" applyNumberFormat="1" applyBorder="1" applyAlignment="1">
      <alignment horizontal="center"/>
    </xf>
    <xf numFmtId="166" fontId="7" fillId="0" borderId="12" xfId="15" applyNumberFormat="1" applyBorder="1"/>
    <xf numFmtId="166" fontId="7" fillId="0" borderId="17" xfId="15" applyNumberFormat="1" applyBorder="1"/>
    <xf numFmtId="17" fontId="0" fillId="0" borderId="18" xfId="0" applyNumberFormat="1" applyBorder="1" applyAlignment="1">
      <alignment horizontal="center"/>
    </xf>
    <xf numFmtId="166" fontId="7" fillId="0" borderId="19" xfId="15" applyNumberFormat="1" applyBorder="1"/>
    <xf numFmtId="17" fontId="0" fillId="0" borderId="20" xfId="0" applyNumberFormat="1" applyBorder="1" applyAlignment="1">
      <alignment horizontal="center"/>
    </xf>
    <xf numFmtId="166" fontId="7" fillId="0" borderId="21" xfId="15" applyNumberFormat="1" applyBorder="1"/>
    <xf numFmtId="166" fontId="7" fillId="0" borderId="22" xfId="15" applyNumberFormat="1" applyBorder="1"/>
    <xf numFmtId="0" fontId="10" fillId="0" borderId="0" xfId="11" applyAlignment="1" applyProtection="1"/>
    <xf numFmtId="0" fontId="13" fillId="0" borderId="0" xfId="0" applyFont="1"/>
    <xf numFmtId="165" fontId="0" fillId="0" borderId="8" xfId="0" applyNumberFormat="1" applyBorder="1"/>
    <xf numFmtId="49" fontId="0" fillId="0" borderId="0" xfId="0" applyNumberFormat="1"/>
    <xf numFmtId="49" fontId="18" fillId="0" borderId="23" xfId="0" applyNumberFormat="1" applyFont="1" applyBorder="1"/>
    <xf numFmtId="49" fontId="18" fillId="0" borderId="7" xfId="0" applyNumberFormat="1" applyFont="1" applyBorder="1"/>
    <xf numFmtId="49" fontId="13" fillId="0" borderId="0" xfId="0" applyNumberFormat="1" applyFont="1"/>
    <xf numFmtId="49" fontId="18" fillId="0" borderId="6" xfId="0" applyNumberFormat="1" applyFont="1" applyBorder="1"/>
    <xf numFmtId="166" fontId="7" fillId="0" borderId="24" xfId="15" applyNumberFormat="1" applyBorder="1"/>
    <xf numFmtId="166" fontId="7" fillId="0" borderId="25" xfId="15" applyNumberFormat="1" applyBorder="1"/>
    <xf numFmtId="166" fontId="7" fillId="0" borderId="26" xfId="15" applyNumberFormat="1" applyBorder="1"/>
    <xf numFmtId="166" fontId="7" fillId="0" borderId="0" xfId="15" applyNumberFormat="1" applyBorder="1"/>
    <xf numFmtId="165" fontId="0" fillId="0" borderId="9" xfId="0" applyNumberFormat="1" applyBorder="1"/>
    <xf numFmtId="166" fontId="0" fillId="0" borderId="0" xfId="0" applyNumberFormat="1"/>
    <xf numFmtId="0" fontId="18" fillId="0" borderId="7" xfId="0" applyFont="1" applyBorder="1" applyAlignment="1">
      <alignment horizontal="left"/>
    </xf>
    <xf numFmtId="0" fontId="18" fillId="0" borderId="10" xfId="0" applyFont="1" applyBorder="1" applyAlignment="1">
      <alignment horizontal="left"/>
    </xf>
    <xf numFmtId="166" fontId="7" fillId="0" borderId="9" xfId="15" applyNumberFormat="1" applyFont="1" applyBorder="1"/>
    <xf numFmtId="0" fontId="18" fillId="0" borderId="27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166" fontId="7" fillId="0" borderId="0" xfId="15" applyNumberFormat="1" applyFont="1" applyBorder="1"/>
    <xf numFmtId="17" fontId="0" fillId="0" borderId="40" xfId="0" applyNumberFormat="1" applyBorder="1" applyAlignment="1">
      <alignment horizontal="center"/>
    </xf>
    <xf numFmtId="166" fontId="7" fillId="0" borderId="40" xfId="15" applyNumberFormat="1" applyBorder="1"/>
    <xf numFmtId="166" fontId="7" fillId="0" borderId="41" xfId="15" applyNumberFormat="1" applyBorder="1"/>
    <xf numFmtId="17" fontId="0" fillId="0" borderId="19" xfId="0" applyNumberFormat="1" applyBorder="1" applyAlignment="1">
      <alignment horizontal="center"/>
    </xf>
    <xf numFmtId="166" fontId="7" fillId="0" borderId="39" xfId="15" applyNumberFormat="1" applyBorder="1"/>
    <xf numFmtId="165" fontId="0" fillId="0" borderId="0" xfId="0" applyNumberFormat="1"/>
    <xf numFmtId="0" fontId="18" fillId="0" borderId="28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27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7" xfId="0" applyBorder="1" applyAlignment="1">
      <alignment horizontal="center"/>
    </xf>
    <xf numFmtId="166" fontId="18" fillId="0" borderId="28" xfId="15" applyNumberFormat="1" applyFont="1" applyBorder="1" applyAlignment="1">
      <alignment horizontal="center"/>
    </xf>
    <xf numFmtId="166" fontId="18" fillId="0" borderId="27" xfId="15" applyNumberFormat="1" applyFont="1" applyBorder="1" applyAlignment="1">
      <alignment horizontal="center"/>
    </xf>
  </cellXfs>
  <cellStyles count="158">
    <cellStyle name="20% - Énfasis1" xfId="80" builtinId="30" customBuiltin="1"/>
    <cellStyle name="20% - Énfasis1 2" xfId="126" xr:uid="{19FD9D7A-020C-4F41-A3F0-C6D488E5AF27}"/>
    <cellStyle name="20% - Énfasis2" xfId="83" builtinId="34" customBuiltin="1"/>
    <cellStyle name="20% - Énfasis2 2" xfId="127" xr:uid="{7E756245-5F3B-439E-948E-2C96CA348426}"/>
    <cellStyle name="20% - Énfasis3" xfId="86" builtinId="38" customBuiltin="1"/>
    <cellStyle name="20% - Énfasis3 2" xfId="128" xr:uid="{9C1825C9-F8A6-4A35-B6B2-4CA446756873}"/>
    <cellStyle name="20% - Énfasis4" xfId="89" builtinId="42" customBuiltin="1"/>
    <cellStyle name="20% - Énfasis4 2" xfId="129" xr:uid="{D20FDC85-8ACD-4A47-82D7-D2768514D594}"/>
    <cellStyle name="20% - Énfasis5" xfId="92" builtinId="46" customBuiltin="1"/>
    <cellStyle name="20% - Énfasis5 2" xfId="130" xr:uid="{FBAA0D94-F273-4680-B28D-846080CE6EA5}"/>
    <cellStyle name="20% - Énfasis6" xfId="95" builtinId="50" customBuiltin="1"/>
    <cellStyle name="20% - Énfasis6 2" xfId="131" xr:uid="{4498597B-217A-46A2-9179-E8D36B07CEB0}"/>
    <cellStyle name="40% - Énfasis1" xfId="81" builtinId="31" customBuiltin="1"/>
    <cellStyle name="40% - Énfasis1 2" xfId="132" xr:uid="{C399837A-2718-4E4F-B970-D22CDD92A673}"/>
    <cellStyle name="40% - Énfasis2" xfId="84" builtinId="35" customBuiltin="1"/>
    <cellStyle name="40% - Énfasis2 2" xfId="133" xr:uid="{23E9E3CB-1D5A-48DD-81B6-676F8909782C}"/>
    <cellStyle name="40% - Énfasis3" xfId="87" builtinId="39" customBuiltin="1"/>
    <cellStyle name="40% - Énfasis3 2" xfId="134" xr:uid="{C8FB3BB5-8136-474B-BA14-FB800A04E09D}"/>
    <cellStyle name="40% - Énfasis4" xfId="90" builtinId="43" customBuiltin="1"/>
    <cellStyle name="40% - Énfasis4 2" xfId="135" xr:uid="{62BEE794-B0B9-420C-A87A-307C835B185A}"/>
    <cellStyle name="40% - Énfasis5" xfId="93" builtinId="47" customBuiltin="1"/>
    <cellStyle name="40% - Énfasis5 2" xfId="136" xr:uid="{C2C71324-173A-460F-AD83-924461105D2C}"/>
    <cellStyle name="40% - Énfasis6" xfId="96" builtinId="51" customBuiltin="1"/>
    <cellStyle name="40% - Énfasis6 2" xfId="137" xr:uid="{D2F5D365-2A40-46BD-92DA-EFABFDD93382}"/>
    <cellStyle name="60% - Énfasis1 2" xfId="104" xr:uid="{FB6A909C-10B0-464B-96C7-6DB95BE778C4}"/>
    <cellStyle name="60% - Énfasis2 2" xfId="105" xr:uid="{9085208F-E15D-4768-ACFC-F8A3046503F7}"/>
    <cellStyle name="60% - Énfasis3 2" xfId="106" xr:uid="{1161B2B9-D5C7-411F-897B-F63C2C22206D}"/>
    <cellStyle name="60% - Énfasis4 2" xfId="107" xr:uid="{B485F2A8-2706-4A60-A2C2-5EF6C8B22CC6}"/>
    <cellStyle name="60% - Énfasis5 2" xfId="108" xr:uid="{EFDA33D6-A961-4493-B81B-C58E7216EB6A}"/>
    <cellStyle name="60% - Énfasis6 2" xfId="109" xr:uid="{196160C6-D0B3-4F91-878B-C4ADCA19713D}"/>
    <cellStyle name="Bueno" xfId="73" builtinId="26" customBuiltin="1"/>
    <cellStyle name="Cálculo" xfId="77" builtinId="22" customBuiltin="1"/>
    <cellStyle name="Celda de comprobación" xfId="78" builtinId="23" customBuiltin="1"/>
    <cellStyle name="Celda vinculada 2" xfId="110" xr:uid="{43A54A94-61FD-4EE5-BF89-3256A7F4E280}"/>
    <cellStyle name="datos principales" xfId="1" xr:uid="{00000000-0005-0000-0000-000001000000}"/>
    <cellStyle name="datos secundarios" xfId="2" xr:uid="{00000000-0005-0000-0000-000002000000}"/>
    <cellStyle name="Encabezado 1 2" xfId="111" xr:uid="{027C27BC-1062-407D-85E9-65FC926C9015}"/>
    <cellStyle name="Encabezado 4 2" xfId="112" xr:uid="{0D24F3C1-9CA5-4B06-A065-014D5C00146A}"/>
    <cellStyle name="Énfasis1" xfId="79" builtinId="29" customBuiltin="1"/>
    <cellStyle name="Énfasis2" xfId="82" builtinId="33" customBuiltin="1"/>
    <cellStyle name="Énfasis3" xfId="85" builtinId="37" customBuiltin="1"/>
    <cellStyle name="Énfasis4" xfId="88" builtinId="41" customBuiltin="1"/>
    <cellStyle name="Énfasis5" xfId="91" builtinId="45" customBuiltin="1"/>
    <cellStyle name="Énfasis6" xfId="94" builtinId="49" customBuiltin="1"/>
    <cellStyle name="Entrada" xfId="75" builtinId="20" customBuiltin="1"/>
    <cellStyle name="Euro" xfId="3" xr:uid="{00000000-0005-0000-0000-000003000000}"/>
    <cellStyle name="Euro 2" xfId="149" xr:uid="{3C31E8D9-DDA9-48D2-B8EF-966854BDE86F}"/>
    <cellStyle name="F2" xfId="4" xr:uid="{00000000-0005-0000-0000-000004000000}"/>
    <cellStyle name="F3" xfId="5" xr:uid="{00000000-0005-0000-0000-000005000000}"/>
    <cellStyle name="F4" xfId="6" xr:uid="{00000000-0005-0000-0000-000006000000}"/>
    <cellStyle name="F5" xfId="7" xr:uid="{00000000-0005-0000-0000-000007000000}"/>
    <cellStyle name="F6" xfId="8" xr:uid="{00000000-0005-0000-0000-000008000000}"/>
    <cellStyle name="F7" xfId="9" xr:uid="{00000000-0005-0000-0000-000009000000}"/>
    <cellStyle name="F8" xfId="10" xr:uid="{00000000-0005-0000-0000-00000A000000}"/>
    <cellStyle name="Hipervínculo" xfId="11" builtinId="8"/>
    <cellStyle name="Hipervínculo 2" xfId="12" xr:uid="{00000000-0005-0000-0000-00000B000000}"/>
    <cellStyle name="Hipervínculo 3" xfId="13" xr:uid="{00000000-0005-0000-0000-00000C000000}"/>
    <cellStyle name="Incorrecto" xfId="74" builtinId="27" customBuiltin="1"/>
    <cellStyle name="linea de totales" xfId="14" xr:uid="{00000000-0005-0000-0000-00000E000000}"/>
    <cellStyle name="Millares" xfId="15" builtinId="3"/>
    <cellStyle name="Millares 10" xfId="138" xr:uid="{C5F75A34-6895-4C85-8A92-BCC2133E300A}"/>
    <cellStyle name="Millares 11" xfId="143" xr:uid="{59CE1835-DB10-4AE1-A3B1-B2447868F765}"/>
    <cellStyle name="Millares 12" xfId="147" xr:uid="{2E2351DC-9D5E-4FFD-8284-1F44054D133A}"/>
    <cellStyle name="Millares 13" xfId="150" xr:uid="{5C9DBD5C-C64F-4817-9B8D-3F9517ECC890}"/>
    <cellStyle name="Millares 2" xfId="16" xr:uid="{00000000-0005-0000-0000-00000F000000}"/>
    <cellStyle name="Millares 2 2" xfId="17" xr:uid="{00000000-0005-0000-0000-000010000000}"/>
    <cellStyle name="Millares 2 2 2" xfId="99" xr:uid="{7D980F49-1387-4997-81B8-737164BDE5D7}"/>
    <cellStyle name="Millares 2 3" xfId="114" xr:uid="{502F03D4-A2AA-4C95-8954-EDD02CA14A32}"/>
    <cellStyle name="Millares 2 4" xfId="139" xr:uid="{0DFDEBBC-5F91-4CE8-A6A8-3870A9F873AC}"/>
    <cellStyle name="Millares 3" xfId="18" xr:uid="{00000000-0005-0000-0000-000011000000}"/>
    <cellStyle name="Millares 3 2" xfId="19" xr:uid="{00000000-0005-0000-0000-000012000000}"/>
    <cellStyle name="Millares 3 2 2" xfId="101" xr:uid="{926C092B-A145-4783-BDEF-668E08DAAE8E}"/>
    <cellStyle name="Millares 4" xfId="20" xr:uid="{00000000-0005-0000-0000-000013000000}"/>
    <cellStyle name="Millares 4 2" xfId="21" xr:uid="{00000000-0005-0000-0000-000014000000}"/>
    <cellStyle name="Millares 4 2 2" xfId="100" xr:uid="{925094EB-8948-4A5A-8074-9AB8D8BC9E48}"/>
    <cellStyle name="Millares 5" xfId="22" xr:uid="{00000000-0005-0000-0000-000015000000}"/>
    <cellStyle name="Millares 6" xfId="23" xr:uid="{00000000-0005-0000-0000-000016000000}"/>
    <cellStyle name="Millares 6 2" xfId="97" xr:uid="{50C7AE55-3291-4490-B5D1-BD6277C3410F}"/>
    <cellStyle name="Millares 7" xfId="24" xr:uid="{00000000-0005-0000-0000-000017000000}"/>
    <cellStyle name="Millares 7 2" xfId="98" xr:uid="{F5755E9F-6E20-40C2-A094-5B2E52556364}"/>
    <cellStyle name="Millares 8" xfId="25" xr:uid="{00000000-0005-0000-0000-000018000000}"/>
    <cellStyle name="Millares 8 2" xfId="102" xr:uid="{1D513F68-72FD-4C90-9D90-AF79C49CC6B8}"/>
    <cellStyle name="Millares 9" xfId="26" xr:uid="{00000000-0005-0000-0000-000019000000}"/>
    <cellStyle name="Millares 9 2" xfId="113" xr:uid="{27928547-71C4-4773-8762-AB8DE0C93295}"/>
    <cellStyle name="Neutral 2" xfId="115" xr:uid="{8B51D7E8-3369-4627-A804-91934454C768}"/>
    <cellStyle name="Normal" xfId="0" builtinId="0"/>
    <cellStyle name="Normal 10" xfId="27" xr:uid="{00000000-0005-0000-0000-00001B000000}"/>
    <cellStyle name="Normal 11" xfId="28" xr:uid="{00000000-0005-0000-0000-00001C000000}"/>
    <cellStyle name="Normal 12" xfId="29" xr:uid="{00000000-0005-0000-0000-00001D000000}"/>
    <cellStyle name="Normal 13" xfId="30" xr:uid="{00000000-0005-0000-0000-00001E000000}"/>
    <cellStyle name="Normal 14" xfId="31" xr:uid="{00000000-0005-0000-0000-00001F000000}"/>
    <cellStyle name="Normal 15" xfId="32" xr:uid="{00000000-0005-0000-0000-000020000000}"/>
    <cellStyle name="Normal 16" xfId="33" xr:uid="{00000000-0005-0000-0000-000021000000}"/>
    <cellStyle name="Normal 17" xfId="34" xr:uid="{00000000-0005-0000-0000-000022000000}"/>
    <cellStyle name="Normal 18" xfId="35" xr:uid="{00000000-0005-0000-0000-000023000000}"/>
    <cellStyle name="Normal 19" xfId="36" xr:uid="{00000000-0005-0000-0000-000024000000}"/>
    <cellStyle name="Normal 2" xfId="37" xr:uid="{00000000-0005-0000-0000-000025000000}"/>
    <cellStyle name="Normal 2 2" xfId="38" xr:uid="{00000000-0005-0000-0000-000026000000}"/>
    <cellStyle name="Normal 2 2 2" xfId="146" xr:uid="{1CFDFBA5-AF38-48BD-9C84-68006C587E33}"/>
    <cellStyle name="Normal 2 3" xfId="39" xr:uid="{00000000-0005-0000-0000-000027000000}"/>
    <cellStyle name="Normal 2 4" xfId="157" xr:uid="{3BBEA5A4-C789-4F57-B058-95ADDB3F2373}"/>
    <cellStyle name="Normal 20" xfId="40" xr:uid="{00000000-0005-0000-0000-000028000000}"/>
    <cellStyle name="Normal 21" xfId="41" xr:uid="{00000000-0005-0000-0000-000029000000}"/>
    <cellStyle name="Normal 22" xfId="42" xr:uid="{00000000-0005-0000-0000-00002A000000}"/>
    <cellStyle name="Normal 23" xfId="43" xr:uid="{00000000-0005-0000-0000-00002B000000}"/>
    <cellStyle name="Normal 24" xfId="44" xr:uid="{00000000-0005-0000-0000-00002C000000}"/>
    <cellStyle name="Normal 24 2" xfId="103" xr:uid="{84145767-DE68-4784-92B3-1A046025AA9E}"/>
    <cellStyle name="Normal 25" xfId="125" xr:uid="{D1D59F19-7D9D-47B0-AFFB-78B3F9CB8159}"/>
    <cellStyle name="Normal 26" xfId="142" xr:uid="{7FDD4714-243C-4920-AC7B-B48DFD78E37C}"/>
    <cellStyle name="Normal 27" xfId="144" xr:uid="{FF5ACCBC-48D4-4B8E-B862-66FFA288F5B9}"/>
    <cellStyle name="Normal 28" xfId="148" xr:uid="{611E603F-99B8-47C8-A937-E701E63BD588}"/>
    <cellStyle name="Normal 29" xfId="151" xr:uid="{8B5BD843-1713-4602-B4A3-E9DAF68D3FC5}"/>
    <cellStyle name="Normal 3" xfId="45" xr:uid="{00000000-0005-0000-0000-00002D000000}"/>
    <cellStyle name="Normal 3 2" xfId="46" xr:uid="{00000000-0005-0000-0000-00002E000000}"/>
    <cellStyle name="Normal 3 2 2" xfId="154" xr:uid="{ECDD00DD-2EE1-4744-9889-CFFC0E171E2B}"/>
    <cellStyle name="Normal 3 3" xfId="152" xr:uid="{01EBF6E7-F2A3-4698-8372-752FE5C796CE}"/>
    <cellStyle name="Normal 30" xfId="155" xr:uid="{D4006495-2D37-45E3-AF40-0C1173C71280}"/>
    <cellStyle name="Normal 4" xfId="47" xr:uid="{00000000-0005-0000-0000-00002F000000}"/>
    <cellStyle name="Normal 4 2" xfId="124" xr:uid="{8F4DDF90-0E13-4234-B87C-305FDA3E7F3F}"/>
    <cellStyle name="Normal 5" xfId="48" xr:uid="{00000000-0005-0000-0000-000030000000}"/>
    <cellStyle name="Normal 6" xfId="49" xr:uid="{00000000-0005-0000-0000-000031000000}"/>
    <cellStyle name="Normal 7" xfId="50" xr:uid="{00000000-0005-0000-0000-000032000000}"/>
    <cellStyle name="Normal 8" xfId="51" xr:uid="{00000000-0005-0000-0000-000033000000}"/>
    <cellStyle name="Normal 9" xfId="52" xr:uid="{00000000-0005-0000-0000-000034000000}"/>
    <cellStyle name="Notas 2" xfId="116" xr:uid="{2E653960-AEA0-48EF-BCCF-40B58B89DEC3}"/>
    <cellStyle name="Notas 3" xfId="140" xr:uid="{C03AAD46-5D94-4614-BAA1-68892DC6EFFB}"/>
    <cellStyle name="Notas al pie" xfId="53" xr:uid="{00000000-0005-0000-0000-000035000000}"/>
    <cellStyle name="Porcentaje" xfId="54" builtinId="5"/>
    <cellStyle name="Porcentaje 2" xfId="55" xr:uid="{00000000-0005-0000-0000-000037000000}"/>
    <cellStyle name="Porcentaje 3" xfId="56" xr:uid="{00000000-0005-0000-0000-000038000000}"/>
    <cellStyle name="Porcentaje 4" xfId="57" xr:uid="{00000000-0005-0000-0000-000039000000}"/>
    <cellStyle name="Porcentaje 5" xfId="58" xr:uid="{00000000-0005-0000-0000-00003A000000}"/>
    <cellStyle name="Porcentaje 5 2" xfId="117" xr:uid="{530464DA-A900-483C-B1FD-A4F5A8490908}"/>
    <cellStyle name="Porcentaje 6" xfId="141" xr:uid="{11B71ECA-6AFD-4A93-819F-B81814CE5C28}"/>
    <cellStyle name="Porcentaje 7" xfId="145" xr:uid="{3A23A95C-2D13-470F-9291-72DEBAF840AE}"/>
    <cellStyle name="Porcentaje 8" xfId="153" xr:uid="{0F19CD36-CD8D-4096-8254-64552874DB92}"/>
    <cellStyle name="Porcentaje 9" xfId="156" xr:uid="{C213D7B9-EA48-47EB-BA04-1BE62A92892A}"/>
    <cellStyle name="Porcentual 2" xfId="59" xr:uid="{00000000-0005-0000-0000-00003B000000}"/>
    <cellStyle name="Porcentual 2 2" xfId="60" xr:uid="{00000000-0005-0000-0000-00003C000000}"/>
    <cellStyle name="Porcentual 3" xfId="61" xr:uid="{00000000-0005-0000-0000-00003D000000}"/>
    <cellStyle name="Porcentual 4" xfId="62" xr:uid="{00000000-0005-0000-0000-00003E000000}"/>
    <cellStyle name="Porcentual 5" xfId="63" xr:uid="{00000000-0005-0000-0000-00003F000000}"/>
    <cellStyle name="Porcentual 6" xfId="64" xr:uid="{00000000-0005-0000-0000-000040000000}"/>
    <cellStyle name="Porcentual 7" xfId="65" xr:uid="{00000000-0005-0000-0000-000041000000}"/>
    <cellStyle name="Porcentual 8" xfId="66" xr:uid="{00000000-0005-0000-0000-000042000000}"/>
    <cellStyle name="Salida" xfId="76" builtinId="21" customBuiltin="1"/>
    <cellStyle name="Separador de milhares_Plan1" xfId="67" xr:uid="{00000000-0005-0000-0000-000043000000}"/>
    <cellStyle name="Standard 2" xfId="68" xr:uid="{00000000-0005-0000-0000-000044000000}"/>
    <cellStyle name="subtitulos de las filas" xfId="69" xr:uid="{00000000-0005-0000-0000-000045000000}"/>
    <cellStyle name="Texto de advertencia 2" xfId="118" xr:uid="{034A819B-5767-479C-B975-5B14FC61E7BE}"/>
    <cellStyle name="Texto explicativo 2" xfId="119" xr:uid="{A9441824-DBA0-4F8D-858D-71B443303D55}"/>
    <cellStyle name="Título 2 2" xfId="121" xr:uid="{375BB554-C4B0-4597-A78F-A4DDFFCCBB2B}"/>
    <cellStyle name="Título 3 2" xfId="122" xr:uid="{B8B5EC0C-3B9C-438F-AB30-4D31F8EA22C1}"/>
    <cellStyle name="Título 4" xfId="120" xr:uid="{A47D2231-B43A-49C5-926B-64C38EFD7A75}"/>
    <cellStyle name="titulo del informe" xfId="70" xr:uid="{00000000-0005-0000-0000-000046000000}"/>
    <cellStyle name="titulos de las columnas" xfId="71" xr:uid="{00000000-0005-0000-0000-000047000000}"/>
    <cellStyle name="titulos de las filas" xfId="72" xr:uid="{00000000-0005-0000-0000-000048000000}"/>
    <cellStyle name="Total 2" xfId="123" xr:uid="{DD6B0CA1-8343-429F-976F-4D4E2432A718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35D381C1-A633-484D-8DEE-D9AA03E23D08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123825</xdr:colOff>
      <xdr:row>0</xdr:row>
      <xdr:rowOff>28575</xdr:rowOff>
    </xdr:from>
    <xdr:to>
      <xdr:col>9</xdr:col>
      <xdr:colOff>76200</xdr:colOff>
      <xdr:row>8</xdr:row>
      <xdr:rowOff>28575</xdr:rowOff>
    </xdr:to>
    <xdr:pic>
      <xdr:nvPicPr>
        <xdr:cNvPr id="5378" name="Imagen 2">
          <a:extLst>
            <a:ext uri="{FF2B5EF4-FFF2-40B4-BE49-F238E27FC236}">
              <a16:creationId xmlns:a16="http://schemas.microsoft.com/office/drawing/2014/main" id="{2826E3DD-72D3-24D2-FCDE-FFBDF9215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0075" y="28575"/>
          <a:ext cx="22383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523875</xdr:colOff>
      <xdr:row>0</xdr:row>
      <xdr:rowOff>0</xdr:rowOff>
    </xdr:from>
    <xdr:to>
      <xdr:col>3</xdr:col>
      <xdr:colOff>1447800</xdr:colOff>
      <xdr:row>6</xdr:row>
      <xdr:rowOff>85725</xdr:rowOff>
    </xdr:to>
    <xdr:pic>
      <xdr:nvPicPr>
        <xdr:cNvPr id="7346" name="Imagen 2">
          <a:extLst>
            <a:ext uri="{FF2B5EF4-FFF2-40B4-BE49-F238E27FC236}">
              <a16:creationId xmlns:a16="http://schemas.microsoft.com/office/drawing/2014/main" id="{316B30BD-2C7E-6FAD-8F46-0439E3122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938" b="9938"/>
        <a:stretch>
          <a:fillRect/>
        </a:stretch>
      </xdr:blipFill>
      <xdr:spPr bwMode="auto">
        <a:xfrm>
          <a:off x="3333750" y="0"/>
          <a:ext cx="2428875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9:R86"/>
  <sheetViews>
    <sheetView showGridLines="0" tabSelected="1" topLeftCell="A12" zoomScaleNormal="100" workbookViewId="0">
      <selection activeCell="K41" sqref="K41"/>
    </sheetView>
  </sheetViews>
  <sheetFormatPr baseColWidth="10" defaultColWidth="9.140625" defaultRowHeight="15" x14ac:dyDescent="0.25"/>
  <cols>
    <col min="1" max="1" width="7.140625" customWidth="1"/>
    <col min="2" max="2" width="11.42578125" style="39" customWidth="1"/>
    <col min="3" max="9" width="11.42578125" customWidth="1"/>
    <col min="10" max="10" width="12.5703125" customWidth="1"/>
    <col min="11" max="11" width="12.85546875" customWidth="1"/>
    <col min="12" max="12" width="11.5703125" customWidth="1"/>
    <col min="13" max="15" width="13.28515625" customWidth="1"/>
    <col min="16" max="16" width="11.42578125" customWidth="1"/>
    <col min="17" max="17" width="17" customWidth="1"/>
    <col min="18" max="256" width="11.42578125" customWidth="1"/>
  </cols>
  <sheetData>
    <row r="9" spans="2:16" ht="15.75" thickBot="1" x14ac:dyDescent="0.3"/>
    <row r="10" spans="2:16" ht="15.75" thickBot="1" x14ac:dyDescent="0.3">
      <c r="F10" s="62" t="s">
        <v>0</v>
      </c>
      <c r="G10" s="63"/>
      <c r="H10" s="63"/>
      <c r="I10" s="63"/>
      <c r="J10" s="64"/>
    </row>
    <row r="11" spans="2:16" x14ac:dyDescent="0.25">
      <c r="K11" s="36" t="s">
        <v>1</v>
      </c>
    </row>
    <row r="12" spans="2:16" ht="15.75" thickBot="1" x14ac:dyDescent="0.3"/>
    <row r="13" spans="2:16" ht="15.75" thickBot="1" x14ac:dyDescent="0.3">
      <c r="G13" s="65" t="s">
        <v>2</v>
      </c>
      <c r="H13" s="66"/>
      <c r="I13" s="67"/>
    </row>
    <row r="14" spans="2:16" ht="15.75" thickBot="1" x14ac:dyDescent="0.3"/>
    <row r="15" spans="2:16" ht="15.75" thickBot="1" x14ac:dyDescent="0.3">
      <c r="B15" s="40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4" t="s">
        <v>10</v>
      </c>
      <c r="J15" s="4" t="s">
        <v>11</v>
      </c>
      <c r="K15" s="4" t="s">
        <v>12</v>
      </c>
      <c r="L15" s="4" t="s">
        <v>13</v>
      </c>
      <c r="M15" s="4" t="s">
        <v>14</v>
      </c>
      <c r="N15" s="4" t="s">
        <v>15</v>
      </c>
      <c r="O15" s="5" t="s">
        <v>16</v>
      </c>
      <c r="P15" s="53" t="s">
        <v>17</v>
      </c>
    </row>
    <row r="16" spans="2:16" x14ac:dyDescent="0.25">
      <c r="B16" s="41">
        <v>2007</v>
      </c>
      <c r="C16" s="6">
        <v>299301</v>
      </c>
      <c r="D16" s="7">
        <v>285987.25</v>
      </c>
      <c r="E16" s="7">
        <v>345239</v>
      </c>
      <c r="F16" s="7">
        <v>345115</v>
      </c>
      <c r="G16" s="7">
        <v>391128.8</v>
      </c>
      <c r="H16" s="7">
        <v>352085</v>
      </c>
      <c r="I16" s="7">
        <v>423003</v>
      </c>
      <c r="J16" s="7">
        <v>382581</v>
      </c>
      <c r="K16" s="7">
        <v>322121</v>
      </c>
      <c r="L16" s="7">
        <v>378919</v>
      </c>
      <c r="M16" s="7">
        <v>340775</v>
      </c>
      <c r="N16" s="7">
        <v>388963</v>
      </c>
      <c r="O16" s="8">
        <f t="shared" ref="O16:O21" si="0">SUM(C16:N16)</f>
        <v>4255218.05</v>
      </c>
      <c r="P16" s="9"/>
    </row>
    <row r="17" spans="2:16" x14ac:dyDescent="0.25">
      <c r="B17" s="41">
        <v>2008</v>
      </c>
      <c r="C17" s="10">
        <v>328213</v>
      </c>
      <c r="D17" s="1">
        <v>314064</v>
      </c>
      <c r="E17" s="1">
        <v>311512</v>
      </c>
      <c r="F17" s="1">
        <v>318841</v>
      </c>
      <c r="G17" s="1">
        <v>334117</v>
      </c>
      <c r="H17" s="1">
        <v>318126.5</v>
      </c>
      <c r="I17" s="1">
        <v>357170</v>
      </c>
      <c r="J17" s="1">
        <v>335263</v>
      </c>
      <c r="K17" s="1">
        <v>343097</v>
      </c>
      <c r="L17" s="1">
        <v>324174</v>
      </c>
      <c r="M17" s="1">
        <v>305238</v>
      </c>
      <c r="N17" s="1">
        <v>444375</v>
      </c>
      <c r="O17" s="11">
        <f t="shared" si="0"/>
        <v>4034190.5</v>
      </c>
      <c r="P17" s="9">
        <f>+O17/O16-1</f>
        <v>-5.1942708317849862E-2</v>
      </c>
    </row>
    <row r="18" spans="2:16" x14ac:dyDescent="0.25">
      <c r="B18" s="41">
        <v>2009</v>
      </c>
      <c r="C18" s="10">
        <v>316953</v>
      </c>
      <c r="D18" s="1">
        <v>325383</v>
      </c>
      <c r="E18" s="1">
        <v>320800</v>
      </c>
      <c r="F18" s="1">
        <v>365390</v>
      </c>
      <c r="G18" s="1">
        <v>386850</v>
      </c>
      <c r="H18" s="1">
        <v>387653</v>
      </c>
      <c r="I18" s="1">
        <v>422955</v>
      </c>
      <c r="J18" s="1">
        <v>392999</v>
      </c>
      <c r="K18" s="1">
        <v>408223</v>
      </c>
      <c r="L18" s="1">
        <v>333197</v>
      </c>
      <c r="M18" s="1">
        <v>450942</v>
      </c>
      <c r="N18" s="1">
        <v>419173</v>
      </c>
      <c r="O18" s="11">
        <f t="shared" si="0"/>
        <v>4530518</v>
      </c>
      <c r="P18" s="9">
        <f>+O18/O17-1</f>
        <v>0.12303025848680171</v>
      </c>
    </row>
    <row r="19" spans="2:16" x14ac:dyDescent="0.25">
      <c r="B19" s="41">
        <v>2010</v>
      </c>
      <c r="C19" s="10">
        <v>331009</v>
      </c>
      <c r="D19" s="1">
        <v>336402</v>
      </c>
      <c r="E19" s="1">
        <v>377193</v>
      </c>
      <c r="F19" s="1">
        <v>404071</v>
      </c>
      <c r="G19" s="1">
        <v>405743</v>
      </c>
      <c r="H19" s="1">
        <v>414485</v>
      </c>
      <c r="I19" s="1">
        <v>400411</v>
      </c>
      <c r="J19" s="1">
        <v>403714</v>
      </c>
      <c r="K19" s="1">
        <v>391929</v>
      </c>
      <c r="L19" s="1">
        <v>358170</v>
      </c>
      <c r="M19" s="1">
        <v>451645</v>
      </c>
      <c r="N19" s="1">
        <v>477418.95</v>
      </c>
      <c r="O19" s="11">
        <f t="shared" si="0"/>
        <v>4752190.95</v>
      </c>
      <c r="P19" s="9">
        <f>+O19/O18-1</f>
        <v>4.8928831096135106E-2</v>
      </c>
    </row>
    <row r="20" spans="2:16" x14ac:dyDescent="0.25">
      <c r="B20" s="41">
        <v>2011</v>
      </c>
      <c r="C20" s="10">
        <v>299879</v>
      </c>
      <c r="D20" s="1">
        <v>334089</v>
      </c>
      <c r="E20" s="1">
        <v>366985</v>
      </c>
      <c r="F20" s="1">
        <v>353352</v>
      </c>
      <c r="G20" s="1">
        <v>488839.4</v>
      </c>
      <c r="H20" s="1">
        <v>377244</v>
      </c>
      <c r="I20" s="1">
        <v>359647</v>
      </c>
      <c r="J20" s="1">
        <v>411211</v>
      </c>
      <c r="K20" s="1">
        <v>381814.75</v>
      </c>
      <c r="L20" s="1">
        <v>379763.70999999996</v>
      </c>
      <c r="M20" s="1">
        <v>384873.31</v>
      </c>
      <c r="N20" s="1">
        <v>461423.13</v>
      </c>
      <c r="O20" s="11">
        <f t="shared" si="0"/>
        <v>4599121.3</v>
      </c>
      <c r="P20" s="9">
        <f>+O20/O19-1</f>
        <v>-3.2210332373113104E-2</v>
      </c>
    </row>
    <row r="21" spans="2:16" x14ac:dyDescent="0.25">
      <c r="B21" s="41">
        <v>2012</v>
      </c>
      <c r="C21" s="10">
        <v>353829.44</v>
      </c>
      <c r="D21" s="1">
        <v>322924.42000000004</v>
      </c>
      <c r="E21" s="1">
        <v>364905.65</v>
      </c>
      <c r="F21" s="1">
        <v>343522.91000000003</v>
      </c>
      <c r="G21" s="1">
        <v>497967.82</v>
      </c>
      <c r="H21" s="1">
        <v>373330.5</v>
      </c>
      <c r="I21" s="1">
        <v>395839.15</v>
      </c>
      <c r="J21" s="1">
        <v>487883.69</v>
      </c>
      <c r="K21" s="1">
        <v>492774.68</v>
      </c>
      <c r="L21" s="1">
        <v>560799.1</v>
      </c>
      <c r="M21" s="1">
        <v>441144</v>
      </c>
      <c r="N21" s="1">
        <v>413863.07</v>
      </c>
      <c r="O21" s="11">
        <f t="shared" si="0"/>
        <v>5048784.4300000006</v>
      </c>
      <c r="P21" s="9">
        <f>+O21/O20-1</f>
        <v>9.7771530835683906E-2</v>
      </c>
    </row>
    <row r="22" spans="2:16" x14ac:dyDescent="0.25">
      <c r="B22" s="41">
        <v>2013</v>
      </c>
      <c r="C22" s="10">
        <v>375140.3</v>
      </c>
      <c r="D22" s="1">
        <v>345247.07999999996</v>
      </c>
      <c r="E22" s="1">
        <v>438536.38</v>
      </c>
      <c r="F22" s="1">
        <v>432494.64</v>
      </c>
      <c r="G22" s="1">
        <v>464089.29000000004</v>
      </c>
      <c r="H22" s="1">
        <v>432571.9</v>
      </c>
      <c r="I22" s="1">
        <v>424537.67000000004</v>
      </c>
      <c r="J22" s="1">
        <v>406829.45</v>
      </c>
      <c r="K22" s="1">
        <v>355804.1</v>
      </c>
      <c r="L22" s="1">
        <v>474521.73</v>
      </c>
      <c r="M22" s="1">
        <v>381701.81</v>
      </c>
      <c r="N22" s="1">
        <v>406723.83</v>
      </c>
      <c r="O22" s="11">
        <f t="shared" ref="O22:O27" si="1">SUM(C22:N22)</f>
        <v>4938198.18</v>
      </c>
      <c r="P22" s="9">
        <f t="shared" ref="P22:P33" si="2">O22/O21-1</f>
        <v>-2.190353966053582E-2</v>
      </c>
    </row>
    <row r="23" spans="2:16" x14ac:dyDescent="0.25">
      <c r="B23" s="41">
        <v>2014</v>
      </c>
      <c r="C23" s="10">
        <v>349218.25</v>
      </c>
      <c r="D23" s="1">
        <v>435708.95</v>
      </c>
      <c r="E23" s="1">
        <v>436355.44</v>
      </c>
      <c r="F23" s="1">
        <v>416712.8</v>
      </c>
      <c r="G23" s="1">
        <v>438509.82</v>
      </c>
      <c r="H23" s="1">
        <v>399067.37</v>
      </c>
      <c r="I23" s="1">
        <v>492385.35</v>
      </c>
      <c r="J23" s="1">
        <v>431184.25</v>
      </c>
      <c r="K23" s="1">
        <v>399352.25</v>
      </c>
      <c r="L23" s="1">
        <v>465852.80000000005</v>
      </c>
      <c r="M23" s="1">
        <v>421506.35</v>
      </c>
      <c r="N23" s="1">
        <v>505631.69</v>
      </c>
      <c r="O23" s="11">
        <f t="shared" si="1"/>
        <v>5191485.32</v>
      </c>
      <c r="P23" s="9">
        <f t="shared" si="2"/>
        <v>5.1291408478871592E-2</v>
      </c>
    </row>
    <row r="24" spans="2:16" x14ac:dyDescent="0.25">
      <c r="B24" s="41">
        <v>2015</v>
      </c>
      <c r="C24" s="10">
        <v>347144.57999999996</v>
      </c>
      <c r="D24" s="1">
        <v>327658.90000000002</v>
      </c>
      <c r="E24" s="1">
        <v>385469.06</v>
      </c>
      <c r="F24" s="1">
        <v>427331.6</v>
      </c>
      <c r="G24" s="1">
        <v>423102.9</v>
      </c>
      <c r="H24" s="1">
        <v>494031.45</v>
      </c>
      <c r="I24" s="1">
        <v>484830.3</v>
      </c>
      <c r="J24" s="1">
        <v>431966.62</v>
      </c>
      <c r="K24" s="1">
        <v>474358.95</v>
      </c>
      <c r="L24" s="1">
        <v>424219.8</v>
      </c>
      <c r="M24" s="1">
        <v>322645.45</v>
      </c>
      <c r="N24" s="1">
        <v>474171.34</v>
      </c>
      <c r="O24" s="11">
        <f t="shared" si="1"/>
        <v>5016930.95</v>
      </c>
      <c r="P24" s="9">
        <f t="shared" si="2"/>
        <v>-3.362320400436003E-2</v>
      </c>
    </row>
    <row r="25" spans="2:16" x14ac:dyDescent="0.25">
      <c r="B25" s="41">
        <v>2016</v>
      </c>
      <c r="C25" s="10">
        <v>332801.25</v>
      </c>
      <c r="D25" s="1">
        <v>338361.86</v>
      </c>
      <c r="E25" s="1">
        <v>459690.55</v>
      </c>
      <c r="F25" s="1">
        <v>424115.45</v>
      </c>
      <c r="G25" s="1">
        <v>436145.4</v>
      </c>
      <c r="H25" s="1">
        <v>400392.56</v>
      </c>
      <c r="I25" s="1">
        <v>401487.55</v>
      </c>
      <c r="J25" s="1">
        <v>526014.25</v>
      </c>
      <c r="K25" s="1">
        <v>450178.84</v>
      </c>
      <c r="L25" s="1">
        <v>432470.4</v>
      </c>
      <c r="M25" s="1">
        <v>329990.45</v>
      </c>
      <c r="N25" s="1">
        <v>439494.15</v>
      </c>
      <c r="O25" s="11">
        <f t="shared" si="1"/>
        <v>4971142.71</v>
      </c>
      <c r="P25" s="9">
        <f t="shared" si="2"/>
        <v>-9.1267431137357358E-3</v>
      </c>
    </row>
    <row r="26" spans="2:16" x14ac:dyDescent="0.25">
      <c r="B26" s="41">
        <v>2017</v>
      </c>
      <c r="C26" s="10">
        <v>335250.7</v>
      </c>
      <c r="D26" s="1">
        <v>353507.25</v>
      </c>
      <c r="E26" s="1">
        <v>431646.39999999997</v>
      </c>
      <c r="F26" s="1">
        <v>426695.19</v>
      </c>
      <c r="G26" s="1">
        <v>462891.27</v>
      </c>
      <c r="H26" s="1">
        <v>488582.55</v>
      </c>
      <c r="I26" s="1">
        <v>490526.27</v>
      </c>
      <c r="J26" s="1">
        <v>514200.85</v>
      </c>
      <c r="K26" s="1">
        <v>361139.20000000001</v>
      </c>
      <c r="L26" s="1">
        <v>545014.5</v>
      </c>
      <c r="M26" s="1">
        <v>480039.2</v>
      </c>
      <c r="N26" s="1">
        <v>550351.94999999995</v>
      </c>
      <c r="O26" s="11">
        <f t="shared" si="1"/>
        <v>5439845.3300000001</v>
      </c>
      <c r="P26" s="9">
        <f t="shared" si="2"/>
        <v>9.4284684094293469E-2</v>
      </c>
    </row>
    <row r="27" spans="2:16" x14ac:dyDescent="0.25">
      <c r="B27" s="41">
        <v>2018</v>
      </c>
      <c r="C27" s="10">
        <v>557378.65</v>
      </c>
      <c r="D27" s="1">
        <v>495077.8</v>
      </c>
      <c r="E27" s="1">
        <v>448749.7</v>
      </c>
      <c r="F27" s="1">
        <v>494476.73</v>
      </c>
      <c r="G27" s="1">
        <v>532317</v>
      </c>
      <c r="H27" s="1">
        <v>459188.74</v>
      </c>
      <c r="I27" s="1">
        <v>495730.7</v>
      </c>
      <c r="J27" s="1">
        <v>484630.95</v>
      </c>
      <c r="K27" s="1">
        <v>393705.9</v>
      </c>
      <c r="L27" s="1">
        <v>455302.8</v>
      </c>
      <c r="M27" s="1">
        <v>437817.15</v>
      </c>
      <c r="N27" s="1">
        <v>473372.85</v>
      </c>
      <c r="O27" s="11">
        <f t="shared" si="1"/>
        <v>5727748.9700000007</v>
      </c>
      <c r="P27" s="9">
        <f t="shared" si="2"/>
        <v>5.2924967997205918E-2</v>
      </c>
    </row>
    <row r="28" spans="2:16" x14ac:dyDescent="0.25">
      <c r="B28" s="41" t="s">
        <v>18</v>
      </c>
      <c r="C28" s="10">
        <v>359922.7</v>
      </c>
      <c r="D28" s="1">
        <v>359850.70999999996</v>
      </c>
      <c r="E28" s="1">
        <v>428133.63</v>
      </c>
      <c r="F28" s="1">
        <v>425102.75</v>
      </c>
      <c r="G28" s="1">
        <v>452547.6</v>
      </c>
      <c r="H28" s="1">
        <v>375418.07</v>
      </c>
      <c r="I28" s="1">
        <v>488996.74000000005</v>
      </c>
      <c r="J28" s="1">
        <v>436847.71</v>
      </c>
      <c r="K28" s="1">
        <v>403466.12</v>
      </c>
      <c r="L28" s="1">
        <v>400352.93</v>
      </c>
      <c r="M28" s="1">
        <v>406626.2</v>
      </c>
      <c r="N28" s="1">
        <v>498433.74</v>
      </c>
      <c r="O28" s="11">
        <f>SUM(C28:N28)</f>
        <v>5035698.9000000004</v>
      </c>
      <c r="P28" s="9">
        <f t="shared" si="2"/>
        <v>-0.12082409226115232</v>
      </c>
    </row>
    <row r="29" spans="2:16" x14ac:dyDescent="0.25">
      <c r="B29" s="41" t="s">
        <v>19</v>
      </c>
      <c r="C29" s="10">
        <v>432155.92</v>
      </c>
      <c r="D29" s="1">
        <v>412085.69</v>
      </c>
      <c r="E29" s="1">
        <v>523027.93</v>
      </c>
      <c r="F29" s="1">
        <v>434538.77</v>
      </c>
      <c r="G29" s="1">
        <v>402409.8</v>
      </c>
      <c r="H29" s="1">
        <v>467640.96</v>
      </c>
      <c r="I29" s="1">
        <v>580343.91999999993</v>
      </c>
      <c r="J29" s="1">
        <v>499869.91</v>
      </c>
      <c r="K29" s="1">
        <v>412641.98</v>
      </c>
      <c r="L29" s="1">
        <v>422938.51</v>
      </c>
      <c r="M29" s="1">
        <v>444759.22</v>
      </c>
      <c r="N29" s="1">
        <v>560196.37</v>
      </c>
      <c r="O29" s="11">
        <f>SUM(C29:N29)</f>
        <v>5592608.9799999995</v>
      </c>
      <c r="P29" s="9">
        <f t="shared" si="2"/>
        <v>0.11059241051922286</v>
      </c>
    </row>
    <row r="30" spans="2:16" x14ac:dyDescent="0.25">
      <c r="B30" s="41" t="s">
        <v>20</v>
      </c>
      <c r="C30" s="10">
        <v>411875.5</v>
      </c>
      <c r="D30" s="1">
        <v>418728.52</v>
      </c>
      <c r="E30" s="1">
        <v>584949.46</v>
      </c>
      <c r="F30" s="1">
        <v>412252.59</v>
      </c>
      <c r="G30" s="1">
        <v>477043.7</v>
      </c>
      <c r="H30" s="1">
        <v>511605.6</v>
      </c>
      <c r="I30" s="1">
        <v>428675.94</v>
      </c>
      <c r="J30" s="1">
        <v>462997.24</v>
      </c>
      <c r="K30" s="1">
        <v>475503.93</v>
      </c>
      <c r="L30" s="1">
        <v>480291.61</v>
      </c>
      <c r="M30" s="1">
        <v>508241.76</v>
      </c>
      <c r="N30" s="1">
        <v>509197.07</v>
      </c>
      <c r="O30" s="11">
        <f t="shared" ref="O30:O33" si="3">SUM(C30:N30)</f>
        <v>5681362.9199999999</v>
      </c>
      <c r="P30" s="9">
        <f t="shared" si="2"/>
        <v>1.5869863299472264E-2</v>
      </c>
    </row>
    <row r="31" spans="2:16" x14ac:dyDescent="0.25">
      <c r="B31" s="50">
        <v>2022</v>
      </c>
      <c r="C31" s="10">
        <v>322833.49</v>
      </c>
      <c r="D31" s="1">
        <v>334671.48</v>
      </c>
      <c r="E31" s="1">
        <v>387084.21</v>
      </c>
      <c r="F31" s="1">
        <v>321812.65999999997</v>
      </c>
      <c r="G31" s="1">
        <v>406333.28</v>
      </c>
      <c r="H31" s="1">
        <v>423861.27</v>
      </c>
      <c r="I31" s="1">
        <v>354895.57</v>
      </c>
      <c r="J31" s="1">
        <v>392304.46</v>
      </c>
      <c r="K31" s="1">
        <v>370228.51</v>
      </c>
      <c r="L31" s="1">
        <v>391825.89</v>
      </c>
      <c r="M31" s="1">
        <v>363580.06</v>
      </c>
      <c r="N31" s="1">
        <v>407587.85</v>
      </c>
      <c r="O31" s="11">
        <f t="shared" si="3"/>
        <v>4477018.7299999995</v>
      </c>
      <c r="P31" s="9">
        <f t="shared" si="2"/>
        <v>-0.2119815626916508</v>
      </c>
    </row>
    <row r="32" spans="2:16" x14ac:dyDescent="0.25">
      <c r="B32" s="50">
        <v>2023</v>
      </c>
      <c r="C32" s="10">
        <v>344520.81</v>
      </c>
      <c r="D32" s="1">
        <v>304323.45</v>
      </c>
      <c r="E32" s="1">
        <v>395279.61</v>
      </c>
      <c r="F32" s="1">
        <v>335350</v>
      </c>
      <c r="G32" s="1">
        <v>467606.05</v>
      </c>
      <c r="H32" s="1">
        <v>401727.83</v>
      </c>
      <c r="I32" s="1">
        <v>440159.15</v>
      </c>
      <c r="J32" s="1">
        <v>423382.03</v>
      </c>
      <c r="K32" s="1">
        <v>448116.92</v>
      </c>
      <c r="L32" s="1">
        <v>480146.72</v>
      </c>
      <c r="M32" s="1">
        <v>464353.36</v>
      </c>
      <c r="N32" s="1">
        <v>477150.57</v>
      </c>
      <c r="O32" s="11">
        <f t="shared" si="3"/>
        <v>4982116.5</v>
      </c>
      <c r="P32" s="9">
        <f t="shared" si="2"/>
        <v>0.11282011545214155</v>
      </c>
    </row>
    <row r="33" spans="2:16" x14ac:dyDescent="0.25">
      <c r="B33" s="50">
        <v>2024</v>
      </c>
      <c r="C33" s="10">
        <v>416188.83</v>
      </c>
      <c r="D33" s="1">
        <v>417434</v>
      </c>
      <c r="E33" s="1">
        <v>472029.99</v>
      </c>
      <c r="F33" s="1">
        <v>592940.04</v>
      </c>
      <c r="G33" s="1">
        <v>487554.15</v>
      </c>
      <c r="H33" s="1">
        <v>408170.05</v>
      </c>
      <c r="I33" s="1">
        <v>554303.22</v>
      </c>
      <c r="J33" s="1">
        <v>500956.51</v>
      </c>
      <c r="K33" s="1">
        <v>529614.22</v>
      </c>
      <c r="L33" s="1">
        <v>421652.02</v>
      </c>
      <c r="M33" s="1">
        <v>409561.86</v>
      </c>
      <c r="N33" s="1">
        <v>465584.5</v>
      </c>
      <c r="O33" s="11">
        <f t="shared" si="3"/>
        <v>5675989.3899999997</v>
      </c>
      <c r="P33" s="9">
        <f t="shared" si="2"/>
        <v>0.13927271471873448</v>
      </c>
    </row>
    <row r="34" spans="2:16" x14ac:dyDescent="0.25">
      <c r="B34" s="50">
        <v>2025</v>
      </c>
      <c r="C34" s="10">
        <v>426322.8</v>
      </c>
      <c r="D34" s="1">
        <v>398228.41</v>
      </c>
      <c r="E34" s="1">
        <v>450092.46</v>
      </c>
      <c r="F34" s="1">
        <v>468212.4</v>
      </c>
      <c r="G34" s="1">
        <v>455384.9</v>
      </c>
      <c r="H34" s="1">
        <v>459708.72</v>
      </c>
      <c r="I34" s="1">
        <v>488027.04</v>
      </c>
      <c r="J34" s="1">
        <v>446154.16</v>
      </c>
      <c r="K34" s="1">
        <v>434102.03</v>
      </c>
      <c r="L34" s="1">
        <v>434184.3</v>
      </c>
      <c r="M34" s="1">
        <v>447903.16</v>
      </c>
      <c r="N34" s="1">
        <v>551319.71</v>
      </c>
      <c r="O34" s="11">
        <v>5459640.0899999999</v>
      </c>
      <c r="P34" s="9">
        <v>-3.811657935463475E-2</v>
      </c>
    </row>
    <row r="35" spans="2:16" ht="15.75" thickBot="1" x14ac:dyDescent="0.3">
      <c r="B35" s="51">
        <v>2026</v>
      </c>
      <c r="C35" s="16">
        <v>420500.13</v>
      </c>
      <c r="D35" s="17">
        <v>333232.75</v>
      </c>
      <c r="E35" s="17">
        <v>432185.46</v>
      </c>
      <c r="F35" s="17">
        <v>423413</v>
      </c>
      <c r="G35" s="17">
        <v>468350.56</v>
      </c>
      <c r="H35" s="17">
        <v>454916</v>
      </c>
      <c r="I35" s="17"/>
      <c r="J35" s="17"/>
      <c r="K35" s="17"/>
      <c r="L35" s="17"/>
      <c r="M35" s="17"/>
      <c r="N35" s="17"/>
      <c r="O35" s="18"/>
      <c r="P35" s="19"/>
    </row>
    <row r="36" spans="2:16" ht="15.75" thickBot="1" x14ac:dyDescent="0.3">
      <c r="B36" s="42" t="s">
        <v>21</v>
      </c>
      <c r="C36" s="37"/>
    </row>
    <row r="37" spans="2:16" ht="15.75" thickBot="1" x14ac:dyDescent="0.3">
      <c r="B37"/>
      <c r="G37" s="65" t="s">
        <v>22</v>
      </c>
      <c r="H37" s="66"/>
      <c r="I37" s="67"/>
    </row>
    <row r="38" spans="2:16" ht="15.75" thickBot="1" x14ac:dyDescent="0.3">
      <c r="B38" s="39" t="s">
        <v>23</v>
      </c>
    </row>
    <row r="39" spans="2:16" ht="15.75" thickBot="1" x14ac:dyDescent="0.3">
      <c r="B39" s="40" t="s">
        <v>3</v>
      </c>
      <c r="C39" s="5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4" t="s">
        <v>10</v>
      </c>
      <c r="J39" s="4" t="s">
        <v>11</v>
      </c>
      <c r="K39" s="4" t="s">
        <v>12</v>
      </c>
      <c r="L39" s="4" t="s">
        <v>13</v>
      </c>
      <c r="M39" s="4" t="s">
        <v>14</v>
      </c>
      <c r="N39" s="4" t="s">
        <v>15</v>
      </c>
      <c r="O39" s="5" t="s">
        <v>16</v>
      </c>
      <c r="P39" s="53" t="s">
        <v>17</v>
      </c>
    </row>
    <row r="40" spans="2:16" x14ac:dyDescent="0.25">
      <c r="B40" s="41">
        <v>2007</v>
      </c>
      <c r="C40" s="6">
        <v>19048810</v>
      </c>
      <c r="D40" s="7">
        <v>18517760.000000004</v>
      </c>
      <c r="E40" s="7">
        <v>22011759.999999996</v>
      </c>
      <c r="F40" s="7">
        <v>21655290</v>
      </c>
      <c r="G40" s="7">
        <v>25060620</v>
      </c>
      <c r="H40" s="7">
        <v>23884840</v>
      </c>
      <c r="I40" s="7">
        <v>28420890</v>
      </c>
      <c r="J40" s="7">
        <v>27191710</v>
      </c>
      <c r="K40" s="7">
        <v>24631320</v>
      </c>
      <c r="L40" s="7">
        <v>28033420</v>
      </c>
      <c r="M40" s="7">
        <v>30107100</v>
      </c>
      <c r="N40" s="7">
        <v>34912140</v>
      </c>
      <c r="O40" s="8">
        <f t="shared" ref="O40:O46" si="4">SUM(C40:N40)</f>
        <v>303475660</v>
      </c>
      <c r="P40" s="9"/>
    </row>
    <row r="41" spans="2:16" x14ac:dyDescent="0.25">
      <c r="B41" s="41">
        <v>2008</v>
      </c>
      <c r="C41" s="10">
        <v>28050670</v>
      </c>
      <c r="D41" s="1">
        <v>30824090</v>
      </c>
      <c r="E41" s="1">
        <v>30760210</v>
      </c>
      <c r="F41" s="1">
        <v>30870510</v>
      </c>
      <c r="G41" s="1">
        <v>32341690</v>
      </c>
      <c r="H41" s="1">
        <v>30989390</v>
      </c>
      <c r="I41" s="1">
        <v>34374600.000000007</v>
      </c>
      <c r="J41" s="1">
        <v>31999059.999999996</v>
      </c>
      <c r="K41" s="1">
        <v>31701930</v>
      </c>
      <c r="L41" s="1">
        <v>30570120.000000004</v>
      </c>
      <c r="M41" s="1">
        <v>28275079.999999996</v>
      </c>
      <c r="N41" s="1">
        <v>37791920</v>
      </c>
      <c r="O41" s="11">
        <f t="shared" si="4"/>
        <v>378549270</v>
      </c>
      <c r="P41" s="9">
        <f>+O41/O40-1</f>
        <v>0.24737934501897119</v>
      </c>
    </row>
    <row r="42" spans="2:16" x14ac:dyDescent="0.25">
      <c r="B42" s="41">
        <v>2009</v>
      </c>
      <c r="C42" s="10">
        <v>29233490</v>
      </c>
      <c r="D42" s="1">
        <v>29102120.000000004</v>
      </c>
      <c r="E42" s="1">
        <v>29523360</v>
      </c>
      <c r="F42" s="1">
        <v>32797970</v>
      </c>
      <c r="G42" s="1">
        <v>33920160</v>
      </c>
      <c r="H42" s="1">
        <v>34177869.999999993</v>
      </c>
      <c r="I42" s="1">
        <v>36326350</v>
      </c>
      <c r="J42" s="1">
        <v>32685650</v>
      </c>
      <c r="K42" s="1">
        <v>31302409.999999996</v>
      </c>
      <c r="L42" s="1">
        <v>28647640</v>
      </c>
      <c r="M42" s="1">
        <v>29725339.999999996</v>
      </c>
      <c r="N42" s="1">
        <v>34795630.000000007</v>
      </c>
      <c r="O42" s="11">
        <f t="shared" si="4"/>
        <v>382237990</v>
      </c>
      <c r="P42" s="9">
        <f>+O42/O41-1</f>
        <v>9.744359036803818E-3</v>
      </c>
    </row>
    <row r="43" spans="2:16" x14ac:dyDescent="0.25">
      <c r="B43" s="41">
        <v>2010</v>
      </c>
      <c r="C43" s="10">
        <v>29417899.999999996</v>
      </c>
      <c r="D43" s="1">
        <v>30313320.000000004</v>
      </c>
      <c r="E43" s="1">
        <v>33966090.000000007</v>
      </c>
      <c r="F43" s="1">
        <v>36860770</v>
      </c>
      <c r="G43" s="1">
        <v>36653520.000000007</v>
      </c>
      <c r="H43" s="1">
        <v>37731040</v>
      </c>
      <c r="I43" s="1">
        <v>38067410</v>
      </c>
      <c r="J43" s="1">
        <v>39134189.999999993</v>
      </c>
      <c r="K43" s="1">
        <v>39524580</v>
      </c>
      <c r="L43" s="1">
        <v>38433230</v>
      </c>
      <c r="M43" s="1">
        <v>47392280</v>
      </c>
      <c r="N43" s="1">
        <v>50545640</v>
      </c>
      <c r="O43" s="11">
        <f t="shared" si="4"/>
        <v>458039970</v>
      </c>
      <c r="P43" s="9">
        <f>+O43/O42-1</f>
        <v>0.19831095281764122</v>
      </c>
    </row>
    <row r="44" spans="2:16" x14ac:dyDescent="0.25">
      <c r="B44" s="41">
        <v>2011</v>
      </c>
      <c r="C44" s="10">
        <v>34269450</v>
      </c>
      <c r="D44" s="1">
        <v>37654920</v>
      </c>
      <c r="E44" s="1">
        <v>42597760</v>
      </c>
      <c r="F44" s="1">
        <v>41317119.999999993</v>
      </c>
      <c r="G44" s="1">
        <v>54893090.000000007</v>
      </c>
      <c r="H44" s="1">
        <v>42995100</v>
      </c>
      <c r="I44" s="1">
        <v>42577759.999999993</v>
      </c>
      <c r="J44" s="1">
        <v>46598979.999999993</v>
      </c>
      <c r="K44" s="1">
        <v>43559399.999999993</v>
      </c>
      <c r="L44" s="1">
        <v>42091490</v>
      </c>
      <c r="M44" s="1">
        <v>43502220</v>
      </c>
      <c r="N44" s="1">
        <v>48785950.000000007</v>
      </c>
      <c r="O44" s="11">
        <f t="shared" si="4"/>
        <v>520843240</v>
      </c>
      <c r="P44" s="9">
        <f>+O44/O43-1</f>
        <v>0.1371130777080436</v>
      </c>
    </row>
    <row r="45" spans="2:16" x14ac:dyDescent="0.25">
      <c r="B45" s="41">
        <v>2012</v>
      </c>
      <c r="C45" s="10">
        <v>41060840</v>
      </c>
      <c r="D45" s="1">
        <v>38233830</v>
      </c>
      <c r="E45" s="1">
        <v>42859290</v>
      </c>
      <c r="F45" s="1">
        <v>41417620</v>
      </c>
      <c r="G45" s="1">
        <v>55320130</v>
      </c>
      <c r="H45" s="1">
        <v>43642290</v>
      </c>
      <c r="I45" s="1">
        <v>45297990</v>
      </c>
      <c r="J45" s="1">
        <v>52382080</v>
      </c>
      <c r="K45" s="1">
        <v>52082880</v>
      </c>
      <c r="L45" s="1">
        <v>56789740.000000007</v>
      </c>
      <c r="M45" s="1">
        <v>41929690.000000007</v>
      </c>
      <c r="N45" s="1">
        <v>41747570</v>
      </c>
      <c r="O45" s="11">
        <f t="shared" si="4"/>
        <v>552763950</v>
      </c>
      <c r="P45" s="9">
        <f t="shared" ref="P45:P57" si="5">+O45/O44-1</f>
        <v>6.1286597479886629E-2</v>
      </c>
    </row>
    <row r="46" spans="2:16" x14ac:dyDescent="0.25">
      <c r="B46" s="41">
        <v>2013</v>
      </c>
      <c r="C46" s="10">
        <v>43292110</v>
      </c>
      <c r="D46" s="1">
        <v>39014700.000000007</v>
      </c>
      <c r="E46" s="1">
        <v>48409689.999999993</v>
      </c>
      <c r="F46" s="1">
        <v>50143909.999999993</v>
      </c>
      <c r="G46" s="1">
        <v>52340520</v>
      </c>
      <c r="H46" s="1">
        <v>51108450.000000007</v>
      </c>
      <c r="I46" s="1">
        <v>50210240</v>
      </c>
      <c r="J46" s="1">
        <v>48651560.000000007</v>
      </c>
      <c r="K46" s="1">
        <v>42618140.000000007</v>
      </c>
      <c r="L46" s="1">
        <v>58113860</v>
      </c>
      <c r="M46" s="1">
        <v>49870159.999999993</v>
      </c>
      <c r="N46" s="1">
        <v>48987020</v>
      </c>
      <c r="O46" s="11">
        <f t="shared" si="4"/>
        <v>582760360</v>
      </c>
      <c r="P46" s="9">
        <f t="shared" si="5"/>
        <v>5.4266219785136238E-2</v>
      </c>
    </row>
    <row r="47" spans="2:16" x14ac:dyDescent="0.25">
      <c r="B47" s="41">
        <v>2014</v>
      </c>
      <c r="C47" s="10">
        <v>46356340.000000007</v>
      </c>
      <c r="D47" s="1">
        <v>56060920</v>
      </c>
      <c r="E47" s="1">
        <v>56795010</v>
      </c>
      <c r="F47" s="1">
        <v>55517920.000000007</v>
      </c>
      <c r="G47" s="1">
        <v>57986470</v>
      </c>
      <c r="H47" s="1">
        <v>53380600</v>
      </c>
      <c r="I47" s="1">
        <v>64416260</v>
      </c>
      <c r="J47" s="1">
        <v>57124570.000000007</v>
      </c>
      <c r="K47" s="1">
        <v>55426400</v>
      </c>
      <c r="L47" s="1">
        <v>61561990.000000007</v>
      </c>
      <c r="M47" s="1">
        <v>55948390</v>
      </c>
      <c r="N47" s="1">
        <v>65579790.000000007</v>
      </c>
      <c r="O47" s="11">
        <f t="shared" ref="O47:O57" si="6">SUM(C47:N47)</f>
        <v>686154660</v>
      </c>
      <c r="P47" s="9">
        <f t="shared" si="5"/>
        <v>0.17742164206227073</v>
      </c>
    </row>
    <row r="48" spans="2:16" x14ac:dyDescent="0.25">
      <c r="B48" s="41">
        <v>2015</v>
      </c>
      <c r="C48" s="10">
        <v>48399020.000000007</v>
      </c>
      <c r="D48" s="1">
        <v>45863910</v>
      </c>
      <c r="E48" s="1">
        <v>52868120</v>
      </c>
      <c r="F48" s="1">
        <v>56169960</v>
      </c>
      <c r="G48" s="1">
        <v>58621370</v>
      </c>
      <c r="H48" s="1">
        <v>63660990</v>
      </c>
      <c r="I48" s="1">
        <v>64536310</v>
      </c>
      <c r="J48" s="1">
        <v>59042390</v>
      </c>
      <c r="K48" s="1">
        <v>60140990</v>
      </c>
      <c r="L48" s="1">
        <v>55910080</v>
      </c>
      <c r="M48" s="1">
        <v>45477530</v>
      </c>
      <c r="N48" s="1">
        <v>58830160</v>
      </c>
      <c r="O48" s="11">
        <f t="shared" si="6"/>
        <v>669520830</v>
      </c>
      <c r="P48" s="9">
        <f t="shared" si="5"/>
        <v>-2.4242100170244418E-2</v>
      </c>
    </row>
    <row r="49" spans="2:18" x14ac:dyDescent="0.25">
      <c r="B49" s="41">
        <v>2016</v>
      </c>
      <c r="C49" s="10">
        <v>44762070</v>
      </c>
      <c r="D49" s="1">
        <v>47963979.999999993</v>
      </c>
      <c r="E49" s="1">
        <v>57542600</v>
      </c>
      <c r="F49" s="1">
        <v>57399290</v>
      </c>
      <c r="G49" s="1">
        <v>59595240</v>
      </c>
      <c r="H49" s="1">
        <v>54189070</v>
      </c>
      <c r="I49" s="1">
        <v>59409990</v>
      </c>
      <c r="J49" s="1">
        <v>67271959.999999985</v>
      </c>
      <c r="K49" s="1">
        <v>58356570</v>
      </c>
      <c r="L49" s="1">
        <v>57073890</v>
      </c>
      <c r="M49" s="1">
        <v>47553080</v>
      </c>
      <c r="N49" s="1">
        <v>58313340</v>
      </c>
      <c r="O49" s="11">
        <f t="shared" si="6"/>
        <v>669431080</v>
      </c>
      <c r="P49" s="9">
        <f t="shared" si="5"/>
        <v>-1.3405109442221619E-4</v>
      </c>
    </row>
    <row r="50" spans="2:18" x14ac:dyDescent="0.25">
      <c r="B50" s="41">
        <v>2017</v>
      </c>
      <c r="C50" s="10">
        <v>47290530.000000007</v>
      </c>
      <c r="D50" s="1">
        <v>51728909.999999993</v>
      </c>
      <c r="E50" s="1">
        <v>61523470</v>
      </c>
      <c r="F50" s="1">
        <v>61994010</v>
      </c>
      <c r="G50" s="1">
        <v>66464590</v>
      </c>
      <c r="H50" s="1">
        <v>71669990</v>
      </c>
      <c r="I50" s="1">
        <v>73382380</v>
      </c>
      <c r="J50" s="1">
        <v>74312910</v>
      </c>
      <c r="K50" s="1">
        <v>57026990</v>
      </c>
      <c r="L50" s="1">
        <v>76021989.999999985</v>
      </c>
      <c r="M50" s="1">
        <v>81251200</v>
      </c>
      <c r="N50" s="1">
        <v>81729130</v>
      </c>
      <c r="O50" s="11">
        <f t="shared" si="6"/>
        <v>804396100</v>
      </c>
      <c r="P50" s="9">
        <f t="shared" si="5"/>
        <v>0.20161152362391066</v>
      </c>
    </row>
    <row r="51" spans="2:18" x14ac:dyDescent="0.25">
      <c r="B51" s="41">
        <v>2018</v>
      </c>
      <c r="C51" s="10">
        <v>65939540</v>
      </c>
      <c r="D51" s="1">
        <v>75013110</v>
      </c>
      <c r="E51" s="1">
        <v>70639780</v>
      </c>
      <c r="F51" s="1">
        <v>77504900</v>
      </c>
      <c r="G51" s="1">
        <v>84201640</v>
      </c>
      <c r="H51" s="1">
        <v>72109470</v>
      </c>
      <c r="I51" s="1">
        <v>76676720</v>
      </c>
      <c r="J51" s="1">
        <v>75857920</v>
      </c>
      <c r="K51" s="1">
        <v>58599370</v>
      </c>
      <c r="L51" s="1">
        <v>75296330</v>
      </c>
      <c r="M51" s="1">
        <v>68325460</v>
      </c>
      <c r="N51" s="1">
        <v>75775230</v>
      </c>
      <c r="O51" s="11">
        <f t="shared" si="6"/>
        <v>875939470</v>
      </c>
      <c r="P51" s="9">
        <f t="shared" si="5"/>
        <v>8.8940473480664473E-2</v>
      </c>
    </row>
    <row r="52" spans="2:18" x14ac:dyDescent="0.25">
      <c r="B52" s="41">
        <v>2019</v>
      </c>
      <c r="C52" s="10">
        <v>57402210</v>
      </c>
      <c r="D52" s="1">
        <v>59300690</v>
      </c>
      <c r="E52" s="1">
        <v>68197820</v>
      </c>
      <c r="F52" s="1">
        <v>70398940</v>
      </c>
      <c r="G52" s="1">
        <v>74018460</v>
      </c>
      <c r="H52" s="1">
        <v>64367450</v>
      </c>
      <c r="I52" s="1">
        <v>85706290</v>
      </c>
      <c r="J52" s="1">
        <v>78036620</v>
      </c>
      <c r="K52" s="1">
        <v>71782500</v>
      </c>
      <c r="L52" s="1">
        <v>73168310</v>
      </c>
      <c r="M52" s="1">
        <v>73770340</v>
      </c>
      <c r="N52" s="1">
        <v>87419770</v>
      </c>
      <c r="O52" s="11">
        <f t="shared" si="6"/>
        <v>863569400</v>
      </c>
      <c r="P52" s="9">
        <f t="shared" si="5"/>
        <v>-1.4122060283457749E-2</v>
      </c>
    </row>
    <row r="53" spans="2:18" x14ac:dyDescent="0.25">
      <c r="B53" s="41" t="s">
        <v>19</v>
      </c>
      <c r="C53" s="10">
        <v>78125300</v>
      </c>
      <c r="D53" s="1">
        <v>75439850</v>
      </c>
      <c r="E53" s="1">
        <v>97902400</v>
      </c>
      <c r="F53" s="1">
        <v>88551490</v>
      </c>
      <c r="G53" s="1">
        <v>80143710</v>
      </c>
      <c r="H53" s="1">
        <v>90189930</v>
      </c>
      <c r="I53" s="1">
        <v>109869200</v>
      </c>
      <c r="J53" s="1">
        <v>98705290</v>
      </c>
      <c r="K53" s="1">
        <v>83830420</v>
      </c>
      <c r="L53" s="1">
        <v>85905680</v>
      </c>
      <c r="M53" s="1">
        <v>86432210</v>
      </c>
      <c r="N53" s="1">
        <v>108771570</v>
      </c>
      <c r="O53" s="11">
        <f t="shared" si="6"/>
        <v>1083867050</v>
      </c>
      <c r="P53" s="9">
        <f t="shared" si="5"/>
        <v>0.25510126922051657</v>
      </c>
    </row>
    <row r="54" spans="2:18" x14ac:dyDescent="0.25">
      <c r="B54" s="41" t="s">
        <v>20</v>
      </c>
      <c r="C54" s="10">
        <v>78238420</v>
      </c>
      <c r="D54" s="1">
        <v>79080217</v>
      </c>
      <c r="E54" s="1">
        <v>99076519.909999996</v>
      </c>
      <c r="F54" s="1">
        <v>82838847.879999995</v>
      </c>
      <c r="G54" s="1">
        <v>101681486.22</v>
      </c>
      <c r="H54" s="1">
        <v>105161090.87</v>
      </c>
      <c r="I54" s="1">
        <v>84480668.069999993</v>
      </c>
      <c r="J54" s="1">
        <v>94911931.390000001</v>
      </c>
      <c r="K54" s="1">
        <v>95980565.349999994</v>
      </c>
      <c r="L54" s="1">
        <v>98528478.75</v>
      </c>
      <c r="M54" s="1">
        <v>100328340.78</v>
      </c>
      <c r="N54" s="1">
        <v>101124435.45</v>
      </c>
      <c r="O54" s="11">
        <f t="shared" si="6"/>
        <v>1121431001.6700001</v>
      </c>
      <c r="P54" s="9">
        <f t="shared" si="5"/>
        <v>3.4657342586436268E-2</v>
      </c>
    </row>
    <row r="55" spans="2:18" x14ac:dyDescent="0.25">
      <c r="B55" s="50">
        <v>2022</v>
      </c>
      <c r="C55" s="10">
        <v>65962975.909999996</v>
      </c>
      <c r="D55" s="1">
        <v>76384676.879999995</v>
      </c>
      <c r="E55" s="1">
        <v>86786083.75999999</v>
      </c>
      <c r="F55" s="1">
        <v>76609970.030000001</v>
      </c>
      <c r="G55" s="1">
        <v>93356557.629999995</v>
      </c>
      <c r="H55" s="1">
        <v>100699245.34999999</v>
      </c>
      <c r="I55" s="1">
        <v>85005457.480000004</v>
      </c>
      <c r="J55" s="1">
        <v>97253370.620000005</v>
      </c>
      <c r="K55" s="1">
        <v>92297157.579999998</v>
      </c>
      <c r="L55" s="1">
        <v>96009732.050000012</v>
      </c>
      <c r="M55" s="1">
        <v>90810792.469999999</v>
      </c>
      <c r="N55" s="1">
        <v>97839332.210000008</v>
      </c>
      <c r="O55" s="11">
        <f t="shared" si="6"/>
        <v>1059015351.97</v>
      </c>
      <c r="P55" s="9">
        <f t="shared" si="5"/>
        <v>-5.5657146634124244E-2</v>
      </c>
    </row>
    <row r="56" spans="2:18" x14ac:dyDescent="0.25">
      <c r="B56" s="50">
        <v>2023</v>
      </c>
      <c r="C56" s="10">
        <v>70848067.430000007</v>
      </c>
      <c r="D56" s="1">
        <v>75962488.260000005</v>
      </c>
      <c r="E56" s="1">
        <v>98325759.479999989</v>
      </c>
      <c r="F56" s="1">
        <v>88650933.75</v>
      </c>
      <c r="G56" s="1">
        <v>115945947.14</v>
      </c>
      <c r="H56" s="1">
        <v>101045339.36</v>
      </c>
      <c r="I56" s="1">
        <v>107674615.91</v>
      </c>
      <c r="J56" s="55">
        <v>104408321.95</v>
      </c>
      <c r="K56" s="1">
        <v>114387985.3</v>
      </c>
      <c r="L56" s="1">
        <v>119348148.59999999</v>
      </c>
      <c r="M56" s="1">
        <v>114135023.38</v>
      </c>
      <c r="N56" s="1">
        <v>119258546.56999999</v>
      </c>
      <c r="O56" s="11">
        <f t="shared" si="6"/>
        <v>1229991177.1299999</v>
      </c>
      <c r="P56" s="9">
        <f t="shared" si="5"/>
        <v>0.1614479193733569</v>
      </c>
    </row>
    <row r="57" spans="2:18" x14ac:dyDescent="0.25">
      <c r="B57" s="50">
        <v>2024</v>
      </c>
      <c r="C57" s="10">
        <v>91846779.560000002</v>
      </c>
      <c r="D57" s="1">
        <v>102882539</v>
      </c>
      <c r="E57" s="1">
        <v>114067279.65000001</v>
      </c>
      <c r="F57" s="1">
        <v>139265572.13</v>
      </c>
      <c r="G57" s="1">
        <v>127857416.51000001</v>
      </c>
      <c r="H57" s="1">
        <v>107616769.69</v>
      </c>
      <c r="I57" s="1">
        <v>145792928.61000001</v>
      </c>
      <c r="J57" s="55">
        <v>129904442.40000001</v>
      </c>
      <c r="K57" s="1">
        <v>135760705.75</v>
      </c>
      <c r="L57" s="1">
        <v>110046402.12</v>
      </c>
      <c r="M57" s="1">
        <v>104481006.83</v>
      </c>
      <c r="N57" s="1">
        <v>122754413.17</v>
      </c>
      <c r="O57" s="11">
        <f t="shared" si="6"/>
        <v>1432276255.4200001</v>
      </c>
      <c r="P57" s="9">
        <f t="shared" si="5"/>
        <v>0.16446059293043236</v>
      </c>
    </row>
    <row r="58" spans="2:18" x14ac:dyDescent="0.25">
      <c r="B58" s="50">
        <v>2025</v>
      </c>
      <c r="C58" s="10">
        <v>96346830.799999997</v>
      </c>
      <c r="D58" s="1">
        <v>102401858.16</v>
      </c>
      <c r="E58" s="1">
        <v>120151198.17</v>
      </c>
      <c r="F58" s="1">
        <v>125764022.93000001</v>
      </c>
      <c r="G58" s="1">
        <v>122411831.91</v>
      </c>
      <c r="H58" s="1">
        <v>122456074.22</v>
      </c>
      <c r="I58" s="1">
        <v>131894934.2</v>
      </c>
      <c r="J58" s="55">
        <v>120965526.47</v>
      </c>
      <c r="K58" s="1">
        <v>131160418.78</v>
      </c>
      <c r="L58" s="1">
        <v>120404797.2</v>
      </c>
      <c r="M58" s="1">
        <v>121833219.2</v>
      </c>
      <c r="N58" s="1">
        <v>147539984.11000001</v>
      </c>
      <c r="O58" s="11">
        <v>1463330696.1500001</v>
      </c>
      <c r="P58" s="9">
        <v>2.168187918530684E-2</v>
      </c>
    </row>
    <row r="59" spans="2:18" ht="15.75" thickBot="1" x14ac:dyDescent="0.3">
      <c r="B59" s="51">
        <v>2026</v>
      </c>
      <c r="C59" s="16">
        <v>106969001.94</v>
      </c>
      <c r="D59" s="17">
        <v>89770812.489999995</v>
      </c>
      <c r="E59" s="17">
        <v>121218844.84</v>
      </c>
      <c r="F59" s="17">
        <v>119808776</v>
      </c>
      <c r="G59" s="17">
        <v>131177730.88</v>
      </c>
      <c r="H59" s="17">
        <v>127138807</v>
      </c>
      <c r="I59" s="17"/>
      <c r="J59" s="52"/>
      <c r="K59" s="17"/>
      <c r="L59" s="17"/>
      <c r="M59" s="17"/>
      <c r="N59" s="17"/>
      <c r="O59" s="18"/>
      <c r="P59" s="19"/>
    </row>
    <row r="60" spans="2:18" ht="15.75" thickBot="1" x14ac:dyDescent="0.3">
      <c r="B60" s="42" t="s">
        <v>24</v>
      </c>
      <c r="C60" s="37"/>
    </row>
    <row r="61" spans="2:18" ht="15.75" thickBot="1" x14ac:dyDescent="0.3">
      <c r="G61" s="65" t="s">
        <v>25</v>
      </c>
      <c r="H61" s="66"/>
      <c r="I61" s="67"/>
    </row>
    <row r="62" spans="2:18" ht="15.75" thickBot="1" x14ac:dyDescent="0.3">
      <c r="B62" s="39" t="s">
        <v>23</v>
      </c>
    </row>
    <row r="63" spans="2:18" ht="15.75" thickBot="1" x14ac:dyDescent="0.3">
      <c r="B63" s="40" t="s">
        <v>3</v>
      </c>
      <c r="C63" s="12" t="s">
        <v>4</v>
      </c>
      <c r="D63" s="12" t="s">
        <v>5</v>
      </c>
      <c r="E63" s="12" t="s">
        <v>6</v>
      </c>
      <c r="F63" s="12" t="s">
        <v>7</v>
      </c>
      <c r="G63" s="12" t="s">
        <v>8</v>
      </c>
      <c r="H63" s="12" t="s">
        <v>9</v>
      </c>
      <c r="I63" s="12" t="s">
        <v>10</v>
      </c>
      <c r="J63" s="12" t="s">
        <v>11</v>
      </c>
      <c r="K63" s="12" t="s">
        <v>12</v>
      </c>
      <c r="L63" s="12" t="s">
        <v>13</v>
      </c>
      <c r="M63" s="12" t="s">
        <v>14</v>
      </c>
      <c r="N63" s="12" t="s">
        <v>15</v>
      </c>
      <c r="O63" s="5" t="s">
        <v>26</v>
      </c>
      <c r="P63" s="53" t="s">
        <v>17</v>
      </c>
      <c r="Q63" s="5" t="s">
        <v>27</v>
      </c>
      <c r="R63" s="53" t="s">
        <v>17</v>
      </c>
    </row>
    <row r="64" spans="2:18" x14ac:dyDescent="0.25">
      <c r="B64" s="43">
        <v>2007</v>
      </c>
      <c r="C64" s="13">
        <v>63.644324609673873</v>
      </c>
      <c r="D64" s="14">
        <v>64.750299182918127</v>
      </c>
      <c r="E64" s="14">
        <v>63.758034289289441</v>
      </c>
      <c r="F64" s="14">
        <v>62.748040508236386</v>
      </c>
      <c r="G64" s="14">
        <v>64.072551036896286</v>
      </c>
      <c r="H64" s="14">
        <v>67.83827768862632</v>
      </c>
      <c r="I64" s="14">
        <v>67.188388734831662</v>
      </c>
      <c r="J64" s="14">
        <v>71.074386861867154</v>
      </c>
      <c r="K64" s="14">
        <v>76.466048472468415</v>
      </c>
      <c r="L64" s="14">
        <v>73.982618976615058</v>
      </c>
      <c r="M64" s="14">
        <v>88.348910571491459</v>
      </c>
      <c r="N64" s="14">
        <v>89.756969171874957</v>
      </c>
      <c r="O64" s="8">
        <f t="shared" ref="O64:O69" si="7">AVERAGE(C64:N64)</f>
        <v>71.135737508732433</v>
      </c>
      <c r="P64" s="9"/>
      <c r="Q64" s="8">
        <f t="shared" ref="Q64:Q74" si="8">SUM(C40:N40)/SUM(C16:N16)</f>
        <v>71.318474502146842</v>
      </c>
      <c r="R64" s="9"/>
    </row>
    <row r="65" spans="2:18" x14ac:dyDescent="0.25">
      <c r="B65" s="43">
        <v>2008</v>
      </c>
      <c r="C65" s="15">
        <v>85.464835335589996</v>
      </c>
      <c r="D65" s="61">
        <v>98.145887462428036</v>
      </c>
      <c r="E65" s="61">
        <v>98.744863761267624</v>
      </c>
      <c r="F65" s="61">
        <v>96.821017372295287</v>
      </c>
      <c r="G65" s="61">
        <v>96.797499079663709</v>
      </c>
      <c r="H65" s="61">
        <v>97.412161514366147</v>
      </c>
      <c r="I65" s="61">
        <v>96.241565641011306</v>
      </c>
      <c r="J65" s="61">
        <v>95.444650915848143</v>
      </c>
      <c r="K65" s="61">
        <v>92.399321474684996</v>
      </c>
      <c r="L65" s="61">
        <v>94.301578781765357</v>
      </c>
      <c r="M65" s="61">
        <v>92.632896297315526</v>
      </c>
      <c r="N65" s="61">
        <v>85.045108298171584</v>
      </c>
      <c r="O65" s="11">
        <f t="shared" si="7"/>
        <v>94.120948827867309</v>
      </c>
      <c r="P65" s="9">
        <f>+O65/O64-1</f>
        <v>0.32311763572161278</v>
      </c>
      <c r="Q65" s="11">
        <f t="shared" si="8"/>
        <v>93.835248979937859</v>
      </c>
      <c r="R65" s="9">
        <f>+Q65/Q64-1</f>
        <v>0.31572148219621843</v>
      </c>
    </row>
    <row r="66" spans="2:18" x14ac:dyDescent="0.25">
      <c r="B66" s="43">
        <v>2009</v>
      </c>
      <c r="C66" s="15">
        <v>92.232886263894017</v>
      </c>
      <c r="D66" s="61">
        <v>89.439583506206546</v>
      </c>
      <c r="E66" s="61">
        <v>92.030423940149632</v>
      </c>
      <c r="F66" s="61">
        <v>89.761542461479522</v>
      </c>
      <c r="G66" s="61">
        <v>87.682977898410243</v>
      </c>
      <c r="H66" s="61">
        <v>88.166143432399579</v>
      </c>
      <c r="I66" s="61">
        <v>85.887032899481028</v>
      </c>
      <c r="J66" s="61">
        <v>83.169804503319341</v>
      </c>
      <c r="K66" s="61">
        <v>76.679682428476582</v>
      </c>
      <c r="L66" s="61">
        <v>85.978085036780044</v>
      </c>
      <c r="M66" s="61">
        <v>65.918322090202281</v>
      </c>
      <c r="N66" s="61">
        <v>83.010189110462761</v>
      </c>
      <c r="O66" s="11">
        <f t="shared" si="7"/>
        <v>84.9963894642718</v>
      </c>
      <c r="P66" s="9">
        <f>+O66/O65-1</f>
        <v>-9.6945042280469518E-2</v>
      </c>
      <c r="Q66" s="11">
        <f t="shared" si="8"/>
        <v>84.369599679330264</v>
      </c>
      <c r="R66" s="9">
        <f>+Q66/Q65-1</f>
        <v>-0.10087519779087883</v>
      </c>
    </row>
    <row r="67" spans="2:18" x14ac:dyDescent="0.25">
      <c r="B67" s="43">
        <v>2010</v>
      </c>
      <c r="C67" s="15">
        <v>88.873414318039679</v>
      </c>
      <c r="D67" s="61">
        <v>90.110403624235303</v>
      </c>
      <c r="E67" s="61">
        <v>90.049629765133517</v>
      </c>
      <c r="F67" s="61">
        <v>91.223497850625265</v>
      </c>
      <c r="G67" s="61">
        <v>90.336789544120307</v>
      </c>
      <c r="H67" s="61">
        <v>91.031135022980322</v>
      </c>
      <c r="I67" s="61">
        <v>95.07083971219572</v>
      </c>
      <c r="J67" s="61">
        <v>96.935429536751244</v>
      </c>
      <c r="K67" s="61">
        <v>100.84627572851205</v>
      </c>
      <c r="L67" s="61">
        <v>107.30443644079627</v>
      </c>
      <c r="M67" s="61">
        <v>104.93259086229229</v>
      </c>
      <c r="N67" s="61">
        <v>105.87271410152445</v>
      </c>
      <c r="O67" s="11">
        <f t="shared" si="7"/>
        <v>96.048929708933883</v>
      </c>
      <c r="P67" s="9">
        <f>+O67/O66-1</f>
        <v>0.13003540873119102</v>
      </c>
      <c r="Q67" s="11">
        <f t="shared" si="8"/>
        <v>96.385009529130969</v>
      </c>
      <c r="R67" s="9">
        <f>+Q67/Q66-1</f>
        <v>0.14241397251460897</v>
      </c>
    </row>
    <row r="68" spans="2:18" x14ac:dyDescent="0.25">
      <c r="B68" s="43">
        <v>2011</v>
      </c>
      <c r="C68" s="15">
        <v>114.27759196209138</v>
      </c>
      <c r="D68" s="61">
        <v>112.70924813447914</v>
      </c>
      <c r="E68" s="61">
        <v>116.07493494284508</v>
      </c>
      <c r="F68" s="61">
        <v>116.92906789829969</v>
      </c>
      <c r="G68" s="61">
        <v>112.29268753705206</v>
      </c>
      <c r="H68" s="61">
        <v>113.97159398161402</v>
      </c>
      <c r="I68" s="61">
        <v>118.38764121485788</v>
      </c>
      <c r="J68" s="61">
        <v>113.32133624830074</v>
      </c>
      <c r="K68" s="61">
        <v>114.08516826550046</v>
      </c>
      <c r="L68" s="61">
        <v>110.83599852129106</v>
      </c>
      <c r="M68" s="61">
        <v>113.0299734216436</v>
      </c>
      <c r="N68" s="61">
        <v>105.72931183575476</v>
      </c>
      <c r="O68" s="11">
        <f t="shared" si="7"/>
        <v>113.47037949697749</v>
      </c>
      <c r="P68" s="9">
        <f>+O68/O67-1</f>
        <v>0.18138098821962378</v>
      </c>
      <c r="Q68" s="11">
        <f t="shared" si="8"/>
        <v>113.24842421529522</v>
      </c>
      <c r="R68" s="9">
        <f>+Q68/Q67-1</f>
        <v>0.17495889421546962</v>
      </c>
    </row>
    <row r="69" spans="2:18" x14ac:dyDescent="0.25">
      <c r="B69" s="41">
        <v>2012</v>
      </c>
      <c r="C69" s="15">
        <v>116.04698580197284</v>
      </c>
      <c r="D69" s="61">
        <v>118.39869527364947</v>
      </c>
      <c r="E69" s="61">
        <v>117.45307314370167</v>
      </c>
      <c r="F69" s="61">
        <v>120.56727162680357</v>
      </c>
      <c r="G69" s="61">
        <v>111.09177697466475</v>
      </c>
      <c r="H69" s="61">
        <v>116.89987825800463</v>
      </c>
      <c r="I69" s="61">
        <v>114.43534577112951</v>
      </c>
      <c r="J69" s="61">
        <v>107.36591747922543</v>
      </c>
      <c r="K69" s="61">
        <v>105.69309283504583</v>
      </c>
      <c r="L69" s="61">
        <v>101.26574739510104</v>
      </c>
      <c r="M69" s="61">
        <v>95.047626171952942</v>
      </c>
      <c r="N69" s="61">
        <v>100.87290465418913</v>
      </c>
      <c r="O69" s="11">
        <f t="shared" si="7"/>
        <v>110.42819294878673</v>
      </c>
      <c r="P69" s="9">
        <f>+O69/O68-1</f>
        <v>-2.6810402518057996E-2</v>
      </c>
      <c r="Q69" s="11">
        <f t="shared" si="8"/>
        <v>109.48456161357635</v>
      </c>
      <c r="R69" s="9">
        <f>+Q69/Q68-1</f>
        <v>-3.3235452305839019E-2</v>
      </c>
    </row>
    <row r="70" spans="2:18" x14ac:dyDescent="0.25">
      <c r="B70" s="41">
        <v>2013</v>
      </c>
      <c r="C70" s="15">
        <v>115.40245076308784</v>
      </c>
      <c r="D70" s="61">
        <v>113.00515561203302</v>
      </c>
      <c r="E70" s="61">
        <v>110.38922244033664</v>
      </c>
      <c r="F70" s="61">
        <v>115.94111316616547</v>
      </c>
      <c r="G70" s="61">
        <v>112.78114174968354</v>
      </c>
      <c r="H70" s="61">
        <v>118.1501849750296</v>
      </c>
      <c r="I70" s="61">
        <v>118.27039989172221</v>
      </c>
      <c r="J70" s="61">
        <v>119.58711445299745</v>
      </c>
      <c r="K70" s="61">
        <v>119.77978893441646</v>
      </c>
      <c r="L70" s="61">
        <v>122.46827979827184</v>
      </c>
      <c r="M70" s="61">
        <v>130.65214440560288</v>
      </c>
      <c r="N70" s="61">
        <v>120.4429551128096</v>
      </c>
      <c r="O70" s="11">
        <f t="shared" ref="O70:O82" si="9">AVERAGE(C70:N70)</f>
        <v>118.07249594184638</v>
      </c>
      <c r="P70" s="9">
        <f t="shared" ref="P70:R82" si="10">O70/O69-1</f>
        <v>6.9224197090727024E-2</v>
      </c>
      <c r="Q70" s="11">
        <f t="shared" si="8"/>
        <v>118.0107275484031</v>
      </c>
      <c r="R70" s="9">
        <f t="shared" si="10"/>
        <v>7.7875508739941646E-2</v>
      </c>
    </row>
    <row r="71" spans="2:18" x14ac:dyDescent="0.25">
      <c r="B71" s="41">
        <v>2014</v>
      </c>
      <c r="C71" s="15">
        <v>132.74317708195377</v>
      </c>
      <c r="D71" s="61">
        <v>128.66598218833926</v>
      </c>
      <c r="E71" s="61">
        <v>130.15767604501505</v>
      </c>
      <c r="F71" s="61">
        <v>133.22825696738857</v>
      </c>
      <c r="G71" s="61">
        <v>132.23528266710196</v>
      </c>
      <c r="H71" s="61">
        <v>133.7633793512108</v>
      </c>
      <c r="I71" s="61">
        <v>130.82489152043212</v>
      </c>
      <c r="J71" s="61">
        <v>132.48296986728994</v>
      </c>
      <c r="K71" s="61">
        <v>138.79075427770846</v>
      </c>
      <c r="L71" s="61">
        <v>132.14901788719527</v>
      </c>
      <c r="M71" s="61">
        <v>132.7343941556278</v>
      </c>
      <c r="N71" s="61">
        <v>129.69873387484873</v>
      </c>
      <c r="O71" s="11">
        <f t="shared" si="9"/>
        <v>132.28954299034265</v>
      </c>
      <c r="P71" s="9">
        <f t="shared" si="10"/>
        <v>0.12040947330781004</v>
      </c>
      <c r="Q71" s="11">
        <f t="shared" si="8"/>
        <v>132.16923822487087</v>
      </c>
      <c r="R71" s="9">
        <f t="shared" si="10"/>
        <v>0.11997647138189649</v>
      </c>
    </row>
    <row r="72" spans="2:18" x14ac:dyDescent="0.25">
      <c r="B72" s="41">
        <v>2015</v>
      </c>
      <c r="C72" s="15">
        <v>139.42035332943991</v>
      </c>
      <c r="D72" s="61">
        <v>139.97455890866996</v>
      </c>
      <c r="E72" s="61">
        <v>137.15269391530413</v>
      </c>
      <c r="F72" s="61">
        <v>131.44349727471592</v>
      </c>
      <c r="G72" s="61">
        <v>138.55109478096227</v>
      </c>
      <c r="H72" s="61">
        <v>128.86019705830469</v>
      </c>
      <c r="I72" s="61">
        <v>133.11113187438986</v>
      </c>
      <c r="J72" s="61">
        <v>136.68276034847321</v>
      </c>
      <c r="K72" s="61">
        <v>126.78371515916375</v>
      </c>
      <c r="L72" s="61">
        <v>131.79507415731186</v>
      </c>
      <c r="M72" s="61">
        <v>140.95202644264779</v>
      </c>
      <c r="N72" s="61">
        <v>124.06941338968315</v>
      </c>
      <c r="O72" s="11">
        <f t="shared" si="9"/>
        <v>134.06637638658887</v>
      </c>
      <c r="P72" s="9">
        <f t="shared" si="10"/>
        <v>1.3431397191960404E-2</v>
      </c>
      <c r="Q72" s="11">
        <f t="shared" si="8"/>
        <v>133.45227125360375</v>
      </c>
      <c r="R72" s="9">
        <f t="shared" si="10"/>
        <v>9.7075011248075604E-3</v>
      </c>
    </row>
    <row r="73" spans="2:18" x14ac:dyDescent="0.25">
      <c r="B73" s="41" t="s">
        <v>28</v>
      </c>
      <c r="C73" s="15">
        <v>134.50090707291514</v>
      </c>
      <c r="D73" s="61">
        <v>141.75350614280225</v>
      </c>
      <c r="E73" s="61">
        <v>125.17681731764988</v>
      </c>
      <c r="F73" s="61">
        <v>135.33883285789281</v>
      </c>
      <c r="G73" s="61">
        <v>136.64076246132598</v>
      </c>
      <c r="H73" s="61">
        <v>135.33985246878714</v>
      </c>
      <c r="I73" s="61">
        <v>147.97467567798802</v>
      </c>
      <c r="J73" s="61">
        <v>127.88999537560053</v>
      </c>
      <c r="K73" s="61">
        <v>129.62974892378327</v>
      </c>
      <c r="L73" s="61">
        <v>131.9717835024085</v>
      </c>
      <c r="M73" s="61">
        <v>144.10441271861049</v>
      </c>
      <c r="N73" s="61">
        <v>132.682858235997</v>
      </c>
      <c r="O73" s="11">
        <f t="shared" si="9"/>
        <v>135.25034606298007</v>
      </c>
      <c r="P73" s="9">
        <f t="shared" si="10"/>
        <v>8.8312200888993608E-3</v>
      </c>
      <c r="Q73" s="11">
        <f t="shared" si="8"/>
        <v>134.66342027424918</v>
      </c>
      <c r="R73" s="9">
        <f t="shared" si="10"/>
        <v>9.0755219770208839E-3</v>
      </c>
    </row>
    <row r="74" spans="2:18" x14ac:dyDescent="0.25">
      <c r="B74" s="41" t="s">
        <v>29</v>
      </c>
      <c r="C74" s="15">
        <v>141.06019763717126</v>
      </c>
      <c r="D74" s="61">
        <v>146.33054909057734</v>
      </c>
      <c r="E74" s="61">
        <v>142.5321049822262</v>
      </c>
      <c r="F74" s="61">
        <v>145.28874815767199</v>
      </c>
      <c r="G74" s="61">
        <v>143.58574962971326</v>
      </c>
      <c r="H74" s="61">
        <v>146.68962286925719</v>
      </c>
      <c r="I74" s="61">
        <v>149.5992864969291</v>
      </c>
      <c r="J74" s="61">
        <v>144.52117300078365</v>
      </c>
      <c r="K74" s="61">
        <v>157.90861252392429</v>
      </c>
      <c r="L74" s="61">
        <v>139.48617880808672</v>
      </c>
      <c r="M74" s="61">
        <v>169.25951047331134</v>
      </c>
      <c r="N74" s="61">
        <v>148.50338951283811</v>
      </c>
      <c r="O74" s="11">
        <f t="shared" si="9"/>
        <v>147.89709359854089</v>
      </c>
      <c r="P74" s="9">
        <f t="shared" ref="P74" si="11">+O74/O73-1</f>
        <v>9.3506212026043922E-2</v>
      </c>
      <c r="Q74" s="11">
        <f t="shared" si="8"/>
        <v>147.87113441697798</v>
      </c>
      <c r="R74" s="9">
        <f t="shared" si="10"/>
        <v>9.8079449607254787E-2</v>
      </c>
    </row>
    <row r="75" spans="2:18" x14ac:dyDescent="0.25">
      <c r="B75" s="41" t="s">
        <v>30</v>
      </c>
      <c r="C75" s="15">
        <v>118.30295257990237</v>
      </c>
      <c r="D75" s="61">
        <v>151.51782204736307</v>
      </c>
      <c r="E75" s="61">
        <v>157.41465676745855</v>
      </c>
      <c r="F75" s="61">
        <v>156.74124847088356</v>
      </c>
      <c r="G75" s="61">
        <v>158.17950582077972</v>
      </c>
      <c r="H75" s="61">
        <v>157.03666862562875</v>
      </c>
      <c r="I75" s="61">
        <v>154.67414061707294</v>
      </c>
      <c r="J75" s="61">
        <v>156.52718836879899</v>
      </c>
      <c r="K75" s="61">
        <v>148.84046695769609</v>
      </c>
      <c r="L75" s="61">
        <v>165.3763824865562</v>
      </c>
      <c r="M75" s="61">
        <v>156.0593503475138</v>
      </c>
      <c r="N75" s="61">
        <v>160.07515006405626</v>
      </c>
      <c r="O75" s="11">
        <f t="shared" si="9"/>
        <v>153.39546109614255</v>
      </c>
      <c r="P75" s="9">
        <f t="shared" ref="P75:P81" si="12">O75/O74-1</f>
        <v>3.7176981398476361E-2</v>
      </c>
      <c r="Q75" s="11">
        <f t="shared" ref="Q75:Q82" si="13">SUM(C51:N51)/SUM(C27:N27)</f>
        <v>152.92909563388213</v>
      </c>
      <c r="R75" s="9">
        <f t="shared" si="10"/>
        <v>3.4205196550675998E-2</v>
      </c>
    </row>
    <row r="76" spans="2:18" x14ac:dyDescent="0.25">
      <c r="B76" s="41" t="s">
        <v>18</v>
      </c>
      <c r="C76" s="15">
        <v>159.48482827007021</v>
      </c>
      <c r="D76" s="61">
        <v>164.79247741375863</v>
      </c>
      <c r="E76" s="61">
        <v>159.29096716835815</v>
      </c>
      <c r="F76" s="61">
        <v>165.6045273760285</v>
      </c>
      <c r="G76" s="61">
        <v>163.55950180710272</v>
      </c>
      <c r="H76" s="61">
        <v>171.45538572503983</v>
      </c>
      <c r="I76" s="61">
        <v>175.26965517193426</v>
      </c>
      <c r="J76" s="61">
        <v>178.63575386488807</v>
      </c>
      <c r="K76" s="61">
        <v>177.91456690341187</v>
      </c>
      <c r="L76" s="61">
        <v>182.75952170501162</v>
      </c>
      <c r="M76" s="61">
        <v>181.4205282394494</v>
      </c>
      <c r="N76" s="61">
        <v>175.38894939174864</v>
      </c>
      <c r="O76" s="11">
        <f t="shared" si="9"/>
        <v>171.29805525306685</v>
      </c>
      <c r="P76" s="9">
        <f t="shared" si="12"/>
        <v>0.11670876066993685</v>
      </c>
      <c r="Q76" s="11">
        <f t="shared" si="13"/>
        <v>171.48948282034891</v>
      </c>
      <c r="R76" s="9">
        <f t="shared" si="10"/>
        <v>0.12136596446565684</v>
      </c>
    </row>
    <row r="77" spans="2:18" x14ac:dyDescent="0.25">
      <c r="B77" s="41" t="s">
        <v>19</v>
      </c>
      <c r="C77" s="15">
        <v>180.78035353536288</v>
      </c>
      <c r="D77" s="61">
        <v>183.06835648672973</v>
      </c>
      <c r="E77" s="61">
        <v>187.18388518945801</v>
      </c>
      <c r="F77" s="61">
        <v>203.78271425585339</v>
      </c>
      <c r="G77" s="61">
        <v>199.15943895998558</v>
      </c>
      <c r="H77" s="61">
        <v>192.86148501619704</v>
      </c>
      <c r="I77" s="61">
        <v>189.31739648448459</v>
      </c>
      <c r="J77" s="61">
        <v>197.46195565162145</v>
      </c>
      <c r="K77" s="61">
        <v>203.15533577073279</v>
      </c>
      <c r="L77" s="61">
        <v>203.11624023076072</v>
      </c>
      <c r="M77" s="61">
        <v>194.33483582420169</v>
      </c>
      <c r="N77" s="61">
        <v>194.16685973884478</v>
      </c>
      <c r="O77" s="11">
        <f t="shared" si="9"/>
        <v>194.03240476201938</v>
      </c>
      <c r="P77" s="9">
        <f t="shared" si="12"/>
        <v>0.13271808296577547</v>
      </c>
      <c r="Q77" s="11">
        <f t="shared" si="13"/>
        <v>193.80347417029682</v>
      </c>
      <c r="R77" s="9">
        <f t="shared" si="10"/>
        <v>0.13011871622077176</v>
      </c>
    </row>
    <row r="78" spans="2:18" x14ac:dyDescent="0.25">
      <c r="B78" s="41" t="s">
        <v>20</v>
      </c>
      <c r="C78" s="15">
        <v>189.95647956724787</v>
      </c>
      <c r="D78" s="61">
        <v>188.857966971058</v>
      </c>
      <c r="E78" s="61">
        <v>169.37620544174877</v>
      </c>
      <c r="F78" s="61">
        <v>200.94197074662404</v>
      </c>
      <c r="G78" s="61">
        <v>213.14920670789698</v>
      </c>
      <c r="H78" s="61">
        <v>205.55109418270638</v>
      </c>
      <c r="I78" s="61">
        <v>197.07350048617141</v>
      </c>
      <c r="J78" s="61">
        <v>204.99459433062711</v>
      </c>
      <c r="K78" s="61">
        <v>201.85020416129893</v>
      </c>
      <c r="L78" s="61">
        <v>205.14303539468449</v>
      </c>
      <c r="M78" s="61">
        <v>197.40278874368764</v>
      </c>
      <c r="N78" s="61">
        <v>198.59587065180875</v>
      </c>
      <c r="O78" s="11">
        <f t="shared" si="9"/>
        <v>197.74107644879669</v>
      </c>
      <c r="P78" s="9">
        <f t="shared" ref="P78:P82" si="14">+O78/O77-1</f>
        <v>1.9113671715433211E-2</v>
      </c>
      <c r="Q78" s="11">
        <f t="shared" si="13"/>
        <v>197.38767219433328</v>
      </c>
      <c r="R78" s="9">
        <f t="shared" si="10"/>
        <v>1.849398231575039E-2</v>
      </c>
    </row>
    <row r="79" spans="2:18" x14ac:dyDescent="0.25">
      <c r="B79" s="50">
        <v>2022</v>
      </c>
      <c r="C79" s="15">
        <v>204.32507144782284</v>
      </c>
      <c r="D79" s="61">
        <v>228.23778375139702</v>
      </c>
      <c r="E79" s="61">
        <v>224.2046601694241</v>
      </c>
      <c r="F79" s="61">
        <v>238.05766382839013</v>
      </c>
      <c r="G79" s="61">
        <v>229.75365845002898</v>
      </c>
      <c r="H79" s="61">
        <v>237.57595344816474</v>
      </c>
      <c r="I79" s="61">
        <v>239.52245298525423</v>
      </c>
      <c r="J79" s="61">
        <v>247.9027911637813</v>
      </c>
      <c r="K79" s="61">
        <v>249.29781226194601</v>
      </c>
      <c r="L79" s="61">
        <v>245.03161863551182</v>
      </c>
      <c r="M79" s="61">
        <v>249.76835217530908</v>
      </c>
      <c r="N79" s="61">
        <v>240.04477123152716</v>
      </c>
      <c r="O79" s="11">
        <f t="shared" si="9"/>
        <v>236.14354912904642</v>
      </c>
      <c r="P79" s="9">
        <f t="shared" si="12"/>
        <v>0.19420584417721476</v>
      </c>
      <c r="Q79" s="11">
        <f t="shared" si="13"/>
        <v>236.54476691680048</v>
      </c>
      <c r="R79" s="9">
        <f t="shared" si="10"/>
        <v>0.19837659711552824</v>
      </c>
    </row>
    <row r="80" spans="2:18" x14ac:dyDescent="0.25">
      <c r="B80" s="50">
        <v>2023</v>
      </c>
      <c r="C80" s="15">
        <v>205.64234546528556</v>
      </c>
      <c r="D80" s="61">
        <v>249.61102491444549</v>
      </c>
      <c r="E80" s="61">
        <v>248.74988993234433</v>
      </c>
      <c r="F80" s="61">
        <v>264.35346280005962</v>
      </c>
      <c r="G80" s="61">
        <v>247.95647348874124</v>
      </c>
      <c r="H80" s="61">
        <v>251.52685926688227</v>
      </c>
      <c r="I80" s="61">
        <v>244.62655362270669</v>
      </c>
      <c r="J80" s="61">
        <v>246.60546398249352</v>
      </c>
      <c r="K80" s="61">
        <v>255.26370506161652</v>
      </c>
      <c r="L80" s="61">
        <v>248.5659979099722</v>
      </c>
      <c r="M80" s="61">
        <v>245.79346939580668</v>
      </c>
      <c r="N80" s="61">
        <v>249.93902149168551</v>
      </c>
      <c r="O80" s="11">
        <f t="shared" si="9"/>
        <v>246.55285561100334</v>
      </c>
      <c r="P80" s="9">
        <f t="shared" si="12"/>
        <v>4.4080418543504196E-2</v>
      </c>
      <c r="Q80" s="11">
        <f t="shared" si="13"/>
        <v>246.88125561295081</v>
      </c>
      <c r="R80" s="9">
        <f t="shared" si="10"/>
        <v>4.3697811754110694E-2</v>
      </c>
    </row>
    <row r="81" spans="2:18" x14ac:dyDescent="0.25">
      <c r="B81" s="50">
        <v>2024</v>
      </c>
      <c r="C81" s="15">
        <v>220.68535467422322</v>
      </c>
      <c r="D81" s="61">
        <v>246</v>
      </c>
      <c r="E81" s="61">
        <v>241.65261120379239</v>
      </c>
      <c r="F81" s="61">
        <v>234.87294285270394</v>
      </c>
      <c r="G81" s="61">
        <v>262.24249452086502</v>
      </c>
      <c r="H81" s="61">
        <v>263.65670310695259</v>
      </c>
      <c r="I81" s="61">
        <v>263.02017262320794</v>
      </c>
      <c r="J81" s="61">
        <v>259.31281420017876</v>
      </c>
      <c r="K81" s="61">
        <f>+K57/K33</f>
        <v>256.33886067107488</v>
      </c>
      <c r="L81" s="61">
        <f t="shared" ref="L81:N81" si="15">+L57/L33</f>
        <v>260.98867525880701</v>
      </c>
      <c r="M81" s="61">
        <f t="shared" si="15"/>
        <v>255.1043371812014</v>
      </c>
      <c r="N81" s="61">
        <f t="shared" si="15"/>
        <v>263.65657183604696</v>
      </c>
      <c r="O81" s="11">
        <f t="shared" si="9"/>
        <v>252.29429484408786</v>
      </c>
      <c r="P81" s="9">
        <f t="shared" si="12"/>
        <v>2.3286849462182069E-2</v>
      </c>
      <c r="Q81" s="11">
        <f t="shared" si="13"/>
        <v>252.3394877980912</v>
      </c>
      <c r="R81" s="9">
        <f t="shared" si="10"/>
        <v>2.2108734709683997E-2</v>
      </c>
    </row>
    <row r="82" spans="2:18" x14ac:dyDescent="0.25">
      <c r="B82" s="50">
        <v>2025</v>
      </c>
      <c r="C82" s="15">
        <f>+C58/C34</f>
        <v>225.99502255098719</v>
      </c>
      <c r="D82" s="61">
        <f>+D58/D34</f>
        <v>257.14352765539758</v>
      </c>
      <c r="E82" s="61">
        <f t="shared" ref="E82:N82" si="16">+E58/E34</f>
        <v>266.94781372254045</v>
      </c>
      <c r="F82" s="61">
        <f t="shared" si="16"/>
        <v>268.60463953966189</v>
      </c>
      <c r="G82" s="61">
        <f t="shared" si="16"/>
        <v>268.80959801258228</v>
      </c>
      <c r="H82" s="61">
        <f t="shared" si="16"/>
        <v>266.37753188584287</v>
      </c>
      <c r="I82" s="61">
        <f t="shared" si="16"/>
        <v>270.26152936116</v>
      </c>
      <c r="J82" s="61">
        <f t="shared" si="16"/>
        <v>271.12943756929218</v>
      </c>
      <c r="K82" s="61">
        <f t="shared" si="16"/>
        <v>302.1419153004191</v>
      </c>
      <c r="L82" s="61">
        <f t="shared" si="16"/>
        <v>277.31264626565263</v>
      </c>
      <c r="M82" s="61">
        <f t="shared" si="16"/>
        <v>272.00794743220837</v>
      </c>
      <c r="N82" s="61">
        <f t="shared" si="16"/>
        <v>267.61238793730053</v>
      </c>
      <c r="O82" s="11">
        <f t="shared" si="9"/>
        <v>267.86199976942044</v>
      </c>
      <c r="P82" s="9">
        <f t="shared" si="14"/>
        <v>6.1704546014221373E-2</v>
      </c>
      <c r="Q82" s="11">
        <f t="shared" si="13"/>
        <v>268.02695269790212</v>
      </c>
      <c r="R82" s="9">
        <f t="shared" si="10"/>
        <v>6.2168093613486297E-2</v>
      </c>
    </row>
    <row r="83" spans="2:18" ht="15.75" thickBot="1" x14ac:dyDescent="0.3">
      <c r="B83" s="51">
        <v>2026</v>
      </c>
      <c r="C83" s="38">
        <f>+C59/C35</f>
        <v>254.38518161694742</v>
      </c>
      <c r="D83" s="48">
        <v>269.39372702713041</v>
      </c>
      <c r="E83" s="48">
        <v>280.47876677757739</v>
      </c>
      <c r="F83" s="48">
        <v>282.95960681415073</v>
      </c>
      <c r="G83" s="48">
        <v>280.08449670691118</v>
      </c>
      <c r="H83" s="48">
        <v>279.47754530506728</v>
      </c>
      <c r="I83" s="48"/>
      <c r="J83" s="48"/>
      <c r="K83" s="48"/>
      <c r="L83" s="48"/>
      <c r="M83" s="48"/>
      <c r="N83" s="48"/>
      <c r="O83" s="18"/>
      <c r="P83" s="19"/>
      <c r="Q83" s="18"/>
      <c r="R83" s="19"/>
    </row>
    <row r="84" spans="2:18" x14ac:dyDescent="0.25">
      <c r="B84" s="42" t="s">
        <v>24</v>
      </c>
      <c r="C84" s="37"/>
      <c r="D84" s="2"/>
      <c r="E84" s="3"/>
    </row>
    <row r="85" spans="2:18" x14ac:dyDescent="0.25">
      <c r="B85" s="42" t="s">
        <v>31</v>
      </c>
      <c r="C85" s="37"/>
    </row>
    <row r="86" spans="2:18" x14ac:dyDescent="0.25">
      <c r="B86" s="39" t="s">
        <v>23</v>
      </c>
    </row>
  </sheetData>
  <mergeCells count="4">
    <mergeCell ref="F10:J10"/>
    <mergeCell ref="G13:I13"/>
    <mergeCell ref="G37:I37"/>
    <mergeCell ref="G61:I61"/>
  </mergeCells>
  <phoneticPr fontId="6" type="noConversion"/>
  <hyperlinks>
    <hyperlink ref="K11" location="'Listado Datos'!A1" display="Acceder al listado de datos" xr:uid="{00000000-0004-0000-0000-000000000000}"/>
  </hyperlinks>
  <pageMargins left="0.7" right="0.7" top="0.75" bottom="0.75" header="0.3" footer="0.3"/>
  <pageSetup orientation="portrait" r:id="rId1"/>
  <ignoredErrors>
    <ignoredError sqref="O16:O24 O25:P25 O38:O47 O26:O27 O64:O72" formulaRange="1"/>
    <ignoredError sqref="B28:B30 B53:B54 B73:B78" numberStoredAsText="1"/>
    <ignoredError sqref="Q64:Q73" formula="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8:F247"/>
  <sheetViews>
    <sheetView showGridLines="0" workbookViewId="0">
      <pane ySplit="11" topLeftCell="A227" activePane="bottomLeft" state="frozen"/>
      <selection pane="bottomLeft" activeCell="B240" sqref="B240"/>
    </sheetView>
  </sheetViews>
  <sheetFormatPr baseColWidth="10" defaultColWidth="9.140625" defaultRowHeight="15" x14ac:dyDescent="0.25"/>
  <cols>
    <col min="1" max="1" width="25.140625" customWidth="1"/>
    <col min="2" max="2" width="17" customWidth="1"/>
    <col min="3" max="3" width="22.5703125" style="20" customWidth="1"/>
    <col min="4" max="4" width="25.28515625" style="20" customWidth="1"/>
    <col min="5" max="5" width="26.85546875" style="21" customWidth="1"/>
    <col min="6" max="6" width="12.5703125" bestFit="1" customWidth="1"/>
    <col min="7" max="256" width="11.42578125" customWidth="1"/>
  </cols>
  <sheetData>
    <row r="8" spans="2:6" ht="15.75" thickBot="1" x14ac:dyDescent="0.3"/>
    <row r="9" spans="2:6" ht="15.75" thickBot="1" x14ac:dyDescent="0.3">
      <c r="C9" s="68" t="s">
        <v>32</v>
      </c>
      <c r="D9" s="69"/>
      <c r="E9" s="22" t="s">
        <v>33</v>
      </c>
    </row>
    <row r="11" spans="2:6" s="27" customFormat="1" x14ac:dyDescent="0.25">
      <c r="B11" s="23" t="s">
        <v>34</v>
      </c>
      <c r="C11" s="24" t="s">
        <v>35</v>
      </c>
      <c r="D11" s="25" t="s">
        <v>36</v>
      </c>
      <c r="E11" s="26" t="s">
        <v>25</v>
      </c>
    </row>
    <row r="12" spans="2:6" x14ac:dyDescent="0.25">
      <c r="B12" s="28">
        <v>39083</v>
      </c>
      <c r="C12" s="29">
        <v>299301</v>
      </c>
      <c r="D12" s="30">
        <v>19048810</v>
      </c>
      <c r="E12" s="44">
        <v>63.644324609673873</v>
      </c>
      <c r="F12" s="27"/>
    </row>
    <row r="13" spans="2:6" x14ac:dyDescent="0.25">
      <c r="B13" s="31">
        <v>39114</v>
      </c>
      <c r="C13" s="32">
        <v>285987.25</v>
      </c>
      <c r="D13" s="20">
        <v>18517760.000000004</v>
      </c>
      <c r="E13" s="45">
        <v>64.750299182918127</v>
      </c>
      <c r="F13" s="27"/>
    </row>
    <row r="14" spans="2:6" x14ac:dyDescent="0.25">
      <c r="B14" s="31">
        <v>39142</v>
      </c>
      <c r="C14" s="32">
        <v>345239</v>
      </c>
      <c r="D14" s="20">
        <v>22011759.999999996</v>
      </c>
      <c r="E14" s="45">
        <v>63.758034289289441</v>
      </c>
      <c r="F14" s="27"/>
    </row>
    <row r="15" spans="2:6" x14ac:dyDescent="0.25">
      <c r="B15" s="31">
        <v>39173</v>
      </c>
      <c r="C15" s="32">
        <v>345115</v>
      </c>
      <c r="D15" s="20">
        <v>21655290</v>
      </c>
      <c r="E15" s="45">
        <v>62.748040508236386</v>
      </c>
      <c r="F15" s="27"/>
    </row>
    <row r="16" spans="2:6" x14ac:dyDescent="0.25">
      <c r="B16" s="31">
        <v>39203</v>
      </c>
      <c r="C16" s="32">
        <v>391128.8</v>
      </c>
      <c r="D16" s="20">
        <v>25060620</v>
      </c>
      <c r="E16" s="45">
        <v>64.072551036896286</v>
      </c>
      <c r="F16" s="27"/>
    </row>
    <row r="17" spans="2:6" x14ac:dyDescent="0.25">
      <c r="B17" s="31">
        <v>39234</v>
      </c>
      <c r="C17" s="32">
        <v>352085</v>
      </c>
      <c r="D17" s="20">
        <v>23884840</v>
      </c>
      <c r="E17" s="45">
        <v>67.83827768862632</v>
      </c>
      <c r="F17" s="27"/>
    </row>
    <row r="18" spans="2:6" x14ac:dyDescent="0.25">
      <c r="B18" s="31">
        <v>39264</v>
      </c>
      <c r="C18" s="32">
        <v>423003</v>
      </c>
      <c r="D18" s="20">
        <v>28420890</v>
      </c>
      <c r="E18" s="45">
        <v>67.188388734831662</v>
      </c>
      <c r="F18" s="27"/>
    </row>
    <row r="19" spans="2:6" x14ac:dyDescent="0.25">
      <c r="B19" s="31">
        <v>39295</v>
      </c>
      <c r="C19" s="32">
        <v>382581</v>
      </c>
      <c r="D19" s="20">
        <v>27191710</v>
      </c>
      <c r="E19" s="45">
        <v>71.074386861867154</v>
      </c>
      <c r="F19" s="27"/>
    </row>
    <row r="20" spans="2:6" x14ac:dyDescent="0.25">
      <c r="B20" s="31">
        <v>39326</v>
      </c>
      <c r="C20" s="32">
        <v>322121</v>
      </c>
      <c r="D20" s="20">
        <v>24631320</v>
      </c>
      <c r="E20" s="45">
        <v>76.466048472468415</v>
      </c>
      <c r="F20" s="27"/>
    </row>
    <row r="21" spans="2:6" x14ac:dyDescent="0.25">
      <c r="B21" s="31">
        <v>39356</v>
      </c>
      <c r="C21" s="32">
        <v>378919</v>
      </c>
      <c r="D21" s="20">
        <v>28033420</v>
      </c>
      <c r="E21" s="45">
        <v>73.982618976615058</v>
      </c>
      <c r="F21" s="27"/>
    </row>
    <row r="22" spans="2:6" x14ac:dyDescent="0.25">
      <c r="B22" s="31">
        <v>39387</v>
      </c>
      <c r="C22" s="32">
        <v>340775</v>
      </c>
      <c r="D22" s="20">
        <v>30107100</v>
      </c>
      <c r="E22" s="45">
        <v>88.348910571491459</v>
      </c>
      <c r="F22" s="27"/>
    </row>
    <row r="23" spans="2:6" x14ac:dyDescent="0.25">
      <c r="B23" s="33">
        <v>39417</v>
      </c>
      <c r="C23" s="32">
        <v>388963</v>
      </c>
      <c r="D23" s="20">
        <v>34912140</v>
      </c>
      <c r="E23" s="45">
        <v>89.756969171874957</v>
      </c>
      <c r="F23" s="27"/>
    </row>
    <row r="24" spans="2:6" x14ac:dyDescent="0.25">
      <c r="B24" s="28">
        <v>39448</v>
      </c>
      <c r="C24" s="29">
        <v>328213</v>
      </c>
      <c r="D24" s="30">
        <v>28050670</v>
      </c>
      <c r="E24" s="44">
        <v>85.464835335589996</v>
      </c>
      <c r="F24" s="27"/>
    </row>
    <row r="25" spans="2:6" x14ac:dyDescent="0.25">
      <c r="B25" s="31">
        <v>39479</v>
      </c>
      <c r="C25" s="32">
        <v>314064</v>
      </c>
      <c r="D25" s="20">
        <v>30824090</v>
      </c>
      <c r="E25" s="45">
        <v>98.145887462428036</v>
      </c>
      <c r="F25" s="27"/>
    </row>
    <row r="26" spans="2:6" x14ac:dyDescent="0.25">
      <c r="B26" s="31">
        <v>39508</v>
      </c>
      <c r="C26" s="32">
        <v>311512</v>
      </c>
      <c r="D26" s="20">
        <v>30760210</v>
      </c>
      <c r="E26" s="45">
        <v>98.744863761267624</v>
      </c>
      <c r="F26" s="27"/>
    </row>
    <row r="27" spans="2:6" x14ac:dyDescent="0.25">
      <c r="B27" s="31">
        <v>39539</v>
      </c>
      <c r="C27" s="32">
        <v>318841</v>
      </c>
      <c r="D27" s="20">
        <v>30870510</v>
      </c>
      <c r="E27" s="45">
        <v>96.821017372295287</v>
      </c>
      <c r="F27" s="27"/>
    </row>
    <row r="28" spans="2:6" x14ac:dyDescent="0.25">
      <c r="B28" s="31">
        <v>39569</v>
      </c>
      <c r="C28" s="32">
        <v>334117</v>
      </c>
      <c r="D28" s="20">
        <v>32341690</v>
      </c>
      <c r="E28" s="45">
        <v>96.797499079663709</v>
      </c>
      <c r="F28" s="27"/>
    </row>
    <row r="29" spans="2:6" x14ac:dyDescent="0.25">
      <c r="B29" s="31">
        <v>39600</v>
      </c>
      <c r="C29" s="32">
        <v>318126.5</v>
      </c>
      <c r="D29" s="20">
        <v>30989390</v>
      </c>
      <c r="E29" s="45">
        <v>97.412161514366147</v>
      </c>
      <c r="F29" s="27"/>
    </row>
    <row r="30" spans="2:6" x14ac:dyDescent="0.25">
      <c r="B30" s="31">
        <v>39630</v>
      </c>
      <c r="C30" s="32">
        <v>357170</v>
      </c>
      <c r="D30" s="20">
        <v>34374600.000000007</v>
      </c>
      <c r="E30" s="45">
        <v>96.241565641011306</v>
      </c>
      <c r="F30" s="27"/>
    </row>
    <row r="31" spans="2:6" x14ac:dyDescent="0.25">
      <c r="B31" s="31">
        <v>39661</v>
      </c>
      <c r="C31" s="32">
        <v>335263</v>
      </c>
      <c r="D31" s="20">
        <v>31999059.999999996</v>
      </c>
      <c r="E31" s="45">
        <v>95.444650915848143</v>
      </c>
      <c r="F31" s="27"/>
    </row>
    <row r="32" spans="2:6" x14ac:dyDescent="0.25">
      <c r="B32" s="31">
        <v>39692</v>
      </c>
      <c r="C32" s="32">
        <v>343097</v>
      </c>
      <c r="D32" s="20">
        <v>31701930</v>
      </c>
      <c r="E32" s="45">
        <v>92.399321474684996</v>
      </c>
      <c r="F32" s="27"/>
    </row>
    <row r="33" spans="2:6" x14ac:dyDescent="0.25">
      <c r="B33" s="31">
        <v>39722</v>
      </c>
      <c r="C33" s="32">
        <v>324174</v>
      </c>
      <c r="D33" s="20">
        <v>30570120.000000004</v>
      </c>
      <c r="E33" s="45">
        <v>94.301578781765357</v>
      </c>
      <c r="F33" s="27"/>
    </row>
    <row r="34" spans="2:6" x14ac:dyDescent="0.25">
      <c r="B34" s="31">
        <v>39753</v>
      </c>
      <c r="C34" s="32">
        <v>305238</v>
      </c>
      <c r="D34" s="20">
        <v>28275079.999999996</v>
      </c>
      <c r="E34" s="45">
        <v>92.632896297315526</v>
      </c>
      <c r="F34" s="27"/>
    </row>
    <row r="35" spans="2:6" x14ac:dyDescent="0.25">
      <c r="B35" s="33">
        <v>39783</v>
      </c>
      <c r="C35" s="32">
        <v>444375</v>
      </c>
      <c r="D35" s="20">
        <v>37791920</v>
      </c>
      <c r="E35" s="45">
        <v>85.045108298171584</v>
      </c>
      <c r="F35" s="27"/>
    </row>
    <row r="36" spans="2:6" x14ac:dyDescent="0.25">
      <c r="B36" s="28">
        <v>39814</v>
      </c>
      <c r="C36" s="29">
        <v>316953</v>
      </c>
      <c r="D36" s="30">
        <v>29233490</v>
      </c>
      <c r="E36" s="44">
        <v>92.232886263894017</v>
      </c>
      <c r="F36" s="27"/>
    </row>
    <row r="37" spans="2:6" x14ac:dyDescent="0.25">
      <c r="B37" s="31">
        <v>39845</v>
      </c>
      <c r="C37" s="32">
        <v>325383</v>
      </c>
      <c r="D37" s="20">
        <v>29102120.000000004</v>
      </c>
      <c r="E37" s="45">
        <v>89.439583506206546</v>
      </c>
      <c r="F37" s="27"/>
    </row>
    <row r="38" spans="2:6" x14ac:dyDescent="0.25">
      <c r="B38" s="31">
        <v>39873</v>
      </c>
      <c r="C38" s="32">
        <v>320800</v>
      </c>
      <c r="D38" s="20">
        <v>29523360</v>
      </c>
      <c r="E38" s="45">
        <v>92.030423940149632</v>
      </c>
      <c r="F38" s="27"/>
    </row>
    <row r="39" spans="2:6" x14ac:dyDescent="0.25">
      <c r="B39" s="31">
        <v>39904</v>
      </c>
      <c r="C39" s="32">
        <v>365390</v>
      </c>
      <c r="D39" s="20">
        <v>32797970</v>
      </c>
      <c r="E39" s="45">
        <v>89.761542461479522</v>
      </c>
      <c r="F39" s="27"/>
    </row>
    <row r="40" spans="2:6" x14ac:dyDescent="0.25">
      <c r="B40" s="31">
        <v>39934</v>
      </c>
      <c r="C40" s="32">
        <v>386850</v>
      </c>
      <c r="D40" s="20">
        <v>33920160</v>
      </c>
      <c r="E40" s="45">
        <v>87.682977898410243</v>
      </c>
      <c r="F40" s="27"/>
    </row>
    <row r="41" spans="2:6" x14ac:dyDescent="0.25">
      <c r="B41" s="31">
        <v>39965</v>
      </c>
      <c r="C41" s="32">
        <v>387653</v>
      </c>
      <c r="D41" s="20">
        <v>34177869.999999993</v>
      </c>
      <c r="E41" s="45">
        <v>88.166143432399579</v>
      </c>
      <c r="F41" s="27"/>
    </row>
    <row r="42" spans="2:6" x14ac:dyDescent="0.25">
      <c r="B42" s="31">
        <v>39995</v>
      </c>
      <c r="C42" s="32">
        <v>422955</v>
      </c>
      <c r="D42" s="20">
        <v>36326350</v>
      </c>
      <c r="E42" s="45">
        <v>85.887032899481028</v>
      </c>
      <c r="F42" s="27"/>
    </row>
    <row r="43" spans="2:6" x14ac:dyDescent="0.25">
      <c r="B43" s="31">
        <v>40026</v>
      </c>
      <c r="C43" s="32">
        <v>392999</v>
      </c>
      <c r="D43" s="20">
        <v>32685650</v>
      </c>
      <c r="E43" s="45">
        <v>83.169804503319341</v>
      </c>
      <c r="F43" s="27"/>
    </row>
    <row r="44" spans="2:6" x14ac:dyDescent="0.25">
      <c r="B44" s="31">
        <v>40057</v>
      </c>
      <c r="C44" s="32">
        <v>408223</v>
      </c>
      <c r="D44" s="20">
        <v>31302409.999999996</v>
      </c>
      <c r="E44" s="45">
        <v>76.679682428476582</v>
      </c>
      <c r="F44" s="27"/>
    </row>
    <row r="45" spans="2:6" x14ac:dyDescent="0.25">
      <c r="B45" s="31">
        <v>40087</v>
      </c>
      <c r="C45" s="32">
        <v>333197</v>
      </c>
      <c r="D45" s="20">
        <v>28647640</v>
      </c>
      <c r="E45" s="45">
        <v>85.978085036780044</v>
      </c>
      <c r="F45" s="27"/>
    </row>
    <row r="46" spans="2:6" x14ac:dyDescent="0.25">
      <c r="B46" s="31">
        <v>40118</v>
      </c>
      <c r="C46" s="32">
        <v>450942</v>
      </c>
      <c r="D46" s="20">
        <v>29725339.999999996</v>
      </c>
      <c r="E46" s="45">
        <v>65.918322090202281</v>
      </c>
      <c r="F46" s="27"/>
    </row>
    <row r="47" spans="2:6" x14ac:dyDescent="0.25">
      <c r="B47" s="33">
        <v>40148</v>
      </c>
      <c r="C47" s="32">
        <v>419173</v>
      </c>
      <c r="D47" s="20">
        <v>34795630.000000007</v>
      </c>
      <c r="E47" s="45">
        <v>83.010189110462761</v>
      </c>
      <c r="F47" s="27"/>
    </row>
    <row r="48" spans="2:6" x14ac:dyDescent="0.25">
      <c r="B48" s="28">
        <v>40179</v>
      </c>
      <c r="C48" s="29">
        <v>331009</v>
      </c>
      <c r="D48" s="30">
        <v>29417899.999999996</v>
      </c>
      <c r="E48" s="44">
        <v>88.873414318039679</v>
      </c>
      <c r="F48" s="27"/>
    </row>
    <row r="49" spans="2:6" x14ac:dyDescent="0.25">
      <c r="B49" s="31">
        <v>40210</v>
      </c>
      <c r="C49" s="32">
        <v>336402</v>
      </c>
      <c r="D49" s="20">
        <v>30313320.000000004</v>
      </c>
      <c r="E49" s="45">
        <v>90.110403624235303</v>
      </c>
      <c r="F49" s="27"/>
    </row>
    <row r="50" spans="2:6" x14ac:dyDescent="0.25">
      <c r="B50" s="31">
        <v>40238</v>
      </c>
      <c r="C50" s="32">
        <v>377193</v>
      </c>
      <c r="D50" s="20">
        <v>33966090.000000007</v>
      </c>
      <c r="E50" s="45">
        <v>90.049629765133517</v>
      </c>
      <c r="F50" s="27"/>
    </row>
    <row r="51" spans="2:6" x14ac:dyDescent="0.25">
      <c r="B51" s="31">
        <v>40269</v>
      </c>
      <c r="C51" s="32">
        <v>404071</v>
      </c>
      <c r="D51" s="20">
        <v>36860770</v>
      </c>
      <c r="E51" s="45">
        <v>91.223497850625265</v>
      </c>
      <c r="F51" s="27"/>
    </row>
    <row r="52" spans="2:6" x14ac:dyDescent="0.25">
      <c r="B52" s="31">
        <v>40299</v>
      </c>
      <c r="C52" s="32">
        <v>405743</v>
      </c>
      <c r="D52" s="20">
        <v>36653520.000000007</v>
      </c>
      <c r="E52" s="45">
        <v>90.336789544120307</v>
      </c>
      <c r="F52" s="27"/>
    </row>
    <row r="53" spans="2:6" x14ac:dyDescent="0.25">
      <c r="B53" s="31">
        <v>40330</v>
      </c>
      <c r="C53" s="32">
        <v>414485</v>
      </c>
      <c r="D53" s="20">
        <v>37731040</v>
      </c>
      <c r="E53" s="45">
        <v>91.031135022980322</v>
      </c>
      <c r="F53" s="27"/>
    </row>
    <row r="54" spans="2:6" x14ac:dyDescent="0.25">
      <c r="B54" s="31">
        <v>40360</v>
      </c>
      <c r="C54" s="32">
        <v>400411</v>
      </c>
      <c r="D54" s="20">
        <v>38067410</v>
      </c>
      <c r="E54" s="45">
        <v>95.07083971219572</v>
      </c>
      <c r="F54" s="27"/>
    </row>
    <row r="55" spans="2:6" x14ac:dyDescent="0.25">
      <c r="B55" s="31">
        <v>40391</v>
      </c>
      <c r="C55" s="32">
        <v>403714</v>
      </c>
      <c r="D55" s="20">
        <v>39134189.999999993</v>
      </c>
      <c r="E55" s="45">
        <v>96.935429536751244</v>
      </c>
      <c r="F55" s="27"/>
    </row>
    <row r="56" spans="2:6" x14ac:dyDescent="0.25">
      <c r="B56" s="31">
        <v>40422</v>
      </c>
      <c r="C56" s="32">
        <v>391929</v>
      </c>
      <c r="D56" s="20">
        <v>39524580</v>
      </c>
      <c r="E56" s="45">
        <v>100.84627572851205</v>
      </c>
      <c r="F56" s="27"/>
    </row>
    <row r="57" spans="2:6" x14ac:dyDescent="0.25">
      <c r="B57" s="31">
        <v>40452</v>
      </c>
      <c r="C57" s="32">
        <v>358170</v>
      </c>
      <c r="D57" s="20">
        <v>38433230</v>
      </c>
      <c r="E57" s="45">
        <v>107.30443644079627</v>
      </c>
      <c r="F57" s="27"/>
    </row>
    <row r="58" spans="2:6" x14ac:dyDescent="0.25">
      <c r="B58" s="31">
        <v>40483</v>
      </c>
      <c r="C58" s="32">
        <v>451645</v>
      </c>
      <c r="D58" s="20">
        <v>47392280</v>
      </c>
      <c r="E58" s="45">
        <v>104.93259086229229</v>
      </c>
      <c r="F58" s="27"/>
    </row>
    <row r="59" spans="2:6" x14ac:dyDescent="0.25">
      <c r="B59" s="33">
        <v>40513</v>
      </c>
      <c r="C59" s="32">
        <v>477418.95</v>
      </c>
      <c r="D59" s="20">
        <v>50545640</v>
      </c>
      <c r="E59" s="45">
        <v>105.87271410152445</v>
      </c>
      <c r="F59" s="27"/>
    </row>
    <row r="60" spans="2:6" x14ac:dyDescent="0.25">
      <c r="B60" s="28">
        <v>40544</v>
      </c>
      <c r="C60" s="29">
        <v>299879</v>
      </c>
      <c r="D60" s="30">
        <v>34269450</v>
      </c>
      <c r="E60" s="44">
        <v>114.27759196209138</v>
      </c>
      <c r="F60" s="27"/>
    </row>
    <row r="61" spans="2:6" x14ac:dyDescent="0.25">
      <c r="B61" s="31">
        <v>40575</v>
      </c>
      <c r="C61" s="32">
        <v>334089</v>
      </c>
      <c r="D61" s="20">
        <v>37654920</v>
      </c>
      <c r="E61" s="45">
        <v>112.70924813447914</v>
      </c>
      <c r="F61" s="27"/>
    </row>
    <row r="62" spans="2:6" x14ac:dyDescent="0.25">
      <c r="B62" s="31">
        <v>40603</v>
      </c>
      <c r="C62" s="32">
        <v>366985</v>
      </c>
      <c r="D62" s="20">
        <v>42597760</v>
      </c>
      <c r="E62" s="45">
        <v>116.07493494284508</v>
      </c>
      <c r="F62" s="27"/>
    </row>
    <row r="63" spans="2:6" x14ac:dyDescent="0.25">
      <c r="B63" s="31">
        <v>40634</v>
      </c>
      <c r="C63" s="32">
        <v>353352</v>
      </c>
      <c r="D63" s="20">
        <v>41317119.999999993</v>
      </c>
      <c r="E63" s="45">
        <v>116.92906789829969</v>
      </c>
      <c r="F63" s="27"/>
    </row>
    <row r="64" spans="2:6" x14ac:dyDescent="0.25">
      <c r="B64" s="31">
        <v>40664</v>
      </c>
      <c r="C64" s="32">
        <v>488839.4</v>
      </c>
      <c r="D64" s="20">
        <v>54893090.000000007</v>
      </c>
      <c r="E64" s="45">
        <v>112.29268753705206</v>
      </c>
      <c r="F64" s="27"/>
    </row>
    <row r="65" spans="2:6" x14ac:dyDescent="0.25">
      <c r="B65" s="31">
        <v>40695</v>
      </c>
      <c r="C65" s="32">
        <v>377244</v>
      </c>
      <c r="D65" s="20">
        <v>42995100</v>
      </c>
      <c r="E65" s="45">
        <v>113.97159398161402</v>
      </c>
      <c r="F65" s="27"/>
    </row>
    <row r="66" spans="2:6" x14ac:dyDescent="0.25">
      <c r="B66" s="31">
        <v>40725</v>
      </c>
      <c r="C66" s="32">
        <v>359647</v>
      </c>
      <c r="D66" s="20">
        <v>42577759.999999993</v>
      </c>
      <c r="E66" s="45">
        <v>118.38764121485788</v>
      </c>
      <c r="F66" s="27"/>
    </row>
    <row r="67" spans="2:6" x14ac:dyDescent="0.25">
      <c r="B67" s="31">
        <v>40756</v>
      </c>
      <c r="C67" s="32">
        <v>411211</v>
      </c>
      <c r="D67" s="20">
        <v>46598979.999999993</v>
      </c>
      <c r="E67" s="45">
        <v>113.32133624830074</v>
      </c>
      <c r="F67" s="27"/>
    </row>
    <row r="68" spans="2:6" x14ac:dyDescent="0.25">
      <c r="B68" s="31">
        <v>40787</v>
      </c>
      <c r="C68" s="32">
        <v>381814.75</v>
      </c>
      <c r="D68" s="20">
        <v>43559399.999999993</v>
      </c>
      <c r="E68" s="45">
        <v>114.08516826550046</v>
      </c>
      <c r="F68" s="27"/>
    </row>
    <row r="69" spans="2:6" x14ac:dyDescent="0.25">
      <c r="B69" s="31">
        <v>40817</v>
      </c>
      <c r="C69" s="32">
        <v>379763.70999999996</v>
      </c>
      <c r="D69" s="20">
        <v>42091490</v>
      </c>
      <c r="E69" s="45">
        <v>110.83599852129106</v>
      </c>
      <c r="F69" s="27"/>
    </row>
    <row r="70" spans="2:6" x14ac:dyDescent="0.25">
      <c r="B70" s="31">
        <v>40848</v>
      </c>
      <c r="C70" s="32">
        <v>384873.31</v>
      </c>
      <c r="D70" s="20">
        <v>43502220</v>
      </c>
      <c r="E70" s="45">
        <v>113.0299734216436</v>
      </c>
      <c r="F70" s="27"/>
    </row>
    <row r="71" spans="2:6" x14ac:dyDescent="0.25">
      <c r="B71" s="33">
        <v>40878</v>
      </c>
      <c r="C71" s="32">
        <v>461423.13</v>
      </c>
      <c r="D71" s="20">
        <v>48785950.000000007</v>
      </c>
      <c r="E71" s="45">
        <v>105.72931183575476</v>
      </c>
      <c r="F71" s="27"/>
    </row>
    <row r="72" spans="2:6" x14ac:dyDescent="0.25">
      <c r="B72" s="28">
        <v>40909</v>
      </c>
      <c r="C72" s="29">
        <v>353829.44</v>
      </c>
      <c r="D72" s="30">
        <v>41060840</v>
      </c>
      <c r="E72" s="44">
        <v>116.04698580197284</v>
      </c>
      <c r="F72" s="27"/>
    </row>
    <row r="73" spans="2:6" x14ac:dyDescent="0.25">
      <c r="B73" s="31">
        <v>40940</v>
      </c>
      <c r="C73" s="32">
        <v>322924.42000000004</v>
      </c>
      <c r="D73" s="20">
        <v>38233830</v>
      </c>
      <c r="E73" s="45">
        <v>118.39869527364947</v>
      </c>
      <c r="F73" s="27"/>
    </row>
    <row r="74" spans="2:6" x14ac:dyDescent="0.25">
      <c r="B74" s="31">
        <v>40969</v>
      </c>
      <c r="C74" s="32">
        <v>364905.65</v>
      </c>
      <c r="D74" s="20">
        <v>42859290</v>
      </c>
      <c r="E74" s="45">
        <v>117.45307314370167</v>
      </c>
      <c r="F74" s="27"/>
    </row>
    <row r="75" spans="2:6" x14ac:dyDescent="0.25">
      <c r="B75" s="31">
        <v>41000</v>
      </c>
      <c r="C75" s="32">
        <v>343522.91000000003</v>
      </c>
      <c r="D75" s="20">
        <v>41417620</v>
      </c>
      <c r="E75" s="45">
        <v>120.56727162680357</v>
      </c>
      <c r="F75" s="27"/>
    </row>
    <row r="76" spans="2:6" x14ac:dyDescent="0.25">
      <c r="B76" s="31">
        <v>41030</v>
      </c>
      <c r="C76" s="32">
        <v>497967.82</v>
      </c>
      <c r="D76" s="20">
        <v>55320130</v>
      </c>
      <c r="E76" s="45">
        <v>111.09177697466475</v>
      </c>
      <c r="F76" s="27"/>
    </row>
    <row r="77" spans="2:6" x14ac:dyDescent="0.25">
      <c r="B77" s="31">
        <v>41061</v>
      </c>
      <c r="C77" s="32">
        <v>373330.5</v>
      </c>
      <c r="D77" s="20">
        <v>43642290</v>
      </c>
      <c r="E77" s="45">
        <v>116.89987825800463</v>
      </c>
      <c r="F77" s="27"/>
    </row>
    <row r="78" spans="2:6" x14ac:dyDescent="0.25">
      <c r="B78" s="31">
        <v>41091</v>
      </c>
      <c r="C78" s="32">
        <v>395839.15</v>
      </c>
      <c r="D78" s="20">
        <v>45297990</v>
      </c>
      <c r="E78" s="45">
        <v>114.43534577112951</v>
      </c>
      <c r="F78" s="27"/>
    </row>
    <row r="79" spans="2:6" x14ac:dyDescent="0.25">
      <c r="B79" s="31">
        <v>41122</v>
      </c>
      <c r="C79" s="32">
        <v>487883.69</v>
      </c>
      <c r="D79" s="20">
        <v>52382080</v>
      </c>
      <c r="E79" s="45">
        <v>107.36591747922543</v>
      </c>
      <c r="F79" s="27"/>
    </row>
    <row r="80" spans="2:6" x14ac:dyDescent="0.25">
      <c r="B80" s="31">
        <v>41153</v>
      </c>
      <c r="C80" s="32">
        <v>492774.68</v>
      </c>
      <c r="D80" s="20">
        <v>52082880</v>
      </c>
      <c r="E80" s="45">
        <v>105.69309283504583</v>
      </c>
      <c r="F80" s="27"/>
    </row>
    <row r="81" spans="2:6" x14ac:dyDescent="0.25">
      <c r="B81" s="31">
        <v>41183</v>
      </c>
      <c r="C81" s="32">
        <v>560799.1</v>
      </c>
      <c r="D81" s="20">
        <v>56789740.000000007</v>
      </c>
      <c r="E81" s="45">
        <v>101.26574739510104</v>
      </c>
      <c r="F81" s="27"/>
    </row>
    <row r="82" spans="2:6" x14ac:dyDescent="0.25">
      <c r="B82" s="31">
        <v>41214</v>
      </c>
      <c r="C82" s="32">
        <v>441144</v>
      </c>
      <c r="D82" s="20">
        <v>41929690.000000007</v>
      </c>
      <c r="E82" s="45">
        <v>95.047626171952942</v>
      </c>
      <c r="F82" s="27"/>
    </row>
    <row r="83" spans="2:6" x14ac:dyDescent="0.25">
      <c r="B83" s="33">
        <v>41244</v>
      </c>
      <c r="C83" s="32">
        <v>413863.07</v>
      </c>
      <c r="D83" s="20">
        <v>41747570</v>
      </c>
      <c r="E83" s="45">
        <v>100.87290465418913</v>
      </c>
      <c r="F83" s="27"/>
    </row>
    <row r="84" spans="2:6" x14ac:dyDescent="0.25">
      <c r="B84" s="28">
        <v>41275</v>
      </c>
      <c r="C84" s="29">
        <v>375140.3</v>
      </c>
      <c r="D84" s="30">
        <v>43292110</v>
      </c>
      <c r="E84" s="44">
        <v>115.40245076308784</v>
      </c>
      <c r="F84" s="27"/>
    </row>
    <row r="85" spans="2:6" x14ac:dyDescent="0.25">
      <c r="B85" s="31">
        <v>41306</v>
      </c>
      <c r="C85" s="32">
        <v>345247.07999999996</v>
      </c>
      <c r="D85" s="20">
        <v>39014700.000000007</v>
      </c>
      <c r="E85" s="45">
        <v>113.00515561203302</v>
      </c>
      <c r="F85" s="27"/>
    </row>
    <row r="86" spans="2:6" x14ac:dyDescent="0.25">
      <c r="B86" s="31">
        <v>41334</v>
      </c>
      <c r="C86" s="32">
        <v>438536.38</v>
      </c>
      <c r="D86" s="20">
        <v>48409689.999999993</v>
      </c>
      <c r="E86" s="45">
        <v>110.38922244033664</v>
      </c>
      <c r="F86" s="27"/>
    </row>
    <row r="87" spans="2:6" x14ac:dyDescent="0.25">
      <c r="B87" s="31">
        <v>41365</v>
      </c>
      <c r="C87" s="32">
        <v>432494.64</v>
      </c>
      <c r="D87" s="20">
        <v>50143909.999999993</v>
      </c>
      <c r="E87" s="45">
        <v>115.94111316616547</v>
      </c>
      <c r="F87" s="27"/>
    </row>
    <row r="88" spans="2:6" x14ac:dyDescent="0.25">
      <c r="B88" s="31">
        <v>41395</v>
      </c>
      <c r="C88" s="32">
        <v>464089.29000000004</v>
      </c>
      <c r="D88" s="20">
        <v>52340520</v>
      </c>
      <c r="E88" s="45">
        <v>112.78114174968354</v>
      </c>
      <c r="F88" s="27"/>
    </row>
    <row r="89" spans="2:6" x14ac:dyDescent="0.25">
      <c r="B89" s="31">
        <v>41426</v>
      </c>
      <c r="C89" s="32">
        <v>432571.9</v>
      </c>
      <c r="D89" s="20">
        <v>51108450.000000007</v>
      </c>
      <c r="E89" s="45">
        <v>118.1501849750296</v>
      </c>
      <c r="F89" s="27"/>
    </row>
    <row r="90" spans="2:6" x14ac:dyDescent="0.25">
      <c r="B90" s="31">
        <v>41456</v>
      </c>
      <c r="C90" s="32">
        <v>424537.67000000004</v>
      </c>
      <c r="D90" s="20">
        <v>50210240</v>
      </c>
      <c r="E90" s="45">
        <v>118.27039989172221</v>
      </c>
      <c r="F90" s="27"/>
    </row>
    <row r="91" spans="2:6" x14ac:dyDescent="0.25">
      <c r="B91" s="31">
        <v>41487</v>
      </c>
      <c r="C91" s="32">
        <v>406829.45</v>
      </c>
      <c r="D91" s="20">
        <v>48651560.000000007</v>
      </c>
      <c r="E91" s="45">
        <v>119.58711445299745</v>
      </c>
      <c r="F91" s="27"/>
    </row>
    <row r="92" spans="2:6" x14ac:dyDescent="0.25">
      <c r="B92" s="31">
        <v>41518</v>
      </c>
      <c r="C92" s="32">
        <v>355804.1</v>
      </c>
      <c r="D92" s="20">
        <v>42618140.000000007</v>
      </c>
      <c r="E92" s="45">
        <v>119.77978893441646</v>
      </c>
      <c r="F92" s="27"/>
    </row>
    <row r="93" spans="2:6" x14ac:dyDescent="0.25">
      <c r="B93" s="31">
        <v>41548</v>
      </c>
      <c r="C93" s="32">
        <v>474521.73</v>
      </c>
      <c r="D93" s="20">
        <v>58113860</v>
      </c>
      <c r="E93" s="45">
        <v>122.46827979827184</v>
      </c>
      <c r="F93" s="27"/>
    </row>
    <row r="94" spans="2:6" x14ac:dyDescent="0.25">
      <c r="B94" s="31">
        <v>41579</v>
      </c>
      <c r="C94" s="32">
        <v>381701.81</v>
      </c>
      <c r="D94" s="20">
        <v>49870159.999999993</v>
      </c>
      <c r="E94" s="45">
        <v>130.65214440560288</v>
      </c>
      <c r="F94" s="27"/>
    </row>
    <row r="95" spans="2:6" x14ac:dyDescent="0.25">
      <c r="B95" s="33">
        <v>41609</v>
      </c>
      <c r="C95" s="32">
        <v>406723.83</v>
      </c>
      <c r="D95" s="20">
        <v>48987020</v>
      </c>
      <c r="E95" s="45">
        <v>120.4429551128096</v>
      </c>
      <c r="F95" s="27"/>
    </row>
    <row r="96" spans="2:6" x14ac:dyDescent="0.25">
      <c r="B96" s="28">
        <v>41640</v>
      </c>
      <c r="C96" s="29">
        <v>349218.25</v>
      </c>
      <c r="D96" s="30">
        <v>46356340.000000007</v>
      </c>
      <c r="E96" s="44">
        <v>132.74317708195377</v>
      </c>
      <c r="F96" s="27"/>
    </row>
    <row r="97" spans="2:6" x14ac:dyDescent="0.25">
      <c r="B97" s="31">
        <v>41671</v>
      </c>
      <c r="C97" s="32">
        <v>435708.95</v>
      </c>
      <c r="D97" s="20">
        <v>56060920</v>
      </c>
      <c r="E97" s="45">
        <v>128.66598218833926</v>
      </c>
      <c r="F97" s="27"/>
    </row>
    <row r="98" spans="2:6" x14ac:dyDescent="0.25">
      <c r="B98" s="31">
        <v>41699</v>
      </c>
      <c r="C98" s="32">
        <v>436355.44</v>
      </c>
      <c r="D98" s="20">
        <v>56795010</v>
      </c>
      <c r="E98" s="45">
        <v>130.15767604501505</v>
      </c>
      <c r="F98" s="27"/>
    </row>
    <row r="99" spans="2:6" x14ac:dyDescent="0.25">
      <c r="B99" s="31">
        <v>41730</v>
      </c>
      <c r="C99" s="32">
        <v>416712.8</v>
      </c>
      <c r="D99" s="20">
        <v>55517920.000000007</v>
      </c>
      <c r="E99" s="45">
        <v>133.22825696738857</v>
      </c>
      <c r="F99" s="27"/>
    </row>
    <row r="100" spans="2:6" x14ac:dyDescent="0.25">
      <c r="B100" s="31">
        <v>41760</v>
      </c>
      <c r="C100" s="32">
        <v>438509.82</v>
      </c>
      <c r="D100" s="20">
        <v>57986470</v>
      </c>
      <c r="E100" s="45">
        <v>132.23528266710196</v>
      </c>
      <c r="F100" s="27"/>
    </row>
    <row r="101" spans="2:6" x14ac:dyDescent="0.25">
      <c r="B101" s="31">
        <v>41791</v>
      </c>
      <c r="C101" s="32">
        <v>399067.37</v>
      </c>
      <c r="D101" s="20">
        <v>53380600</v>
      </c>
      <c r="E101" s="45">
        <v>133.7633793512108</v>
      </c>
      <c r="F101" s="27"/>
    </row>
    <row r="102" spans="2:6" x14ac:dyDescent="0.25">
      <c r="B102" s="31">
        <v>41821</v>
      </c>
      <c r="C102" s="32">
        <v>492385.35</v>
      </c>
      <c r="D102" s="20">
        <v>64416260</v>
      </c>
      <c r="E102" s="45">
        <v>130.82489152043212</v>
      </c>
      <c r="F102" s="27"/>
    </row>
    <row r="103" spans="2:6" x14ac:dyDescent="0.25">
      <c r="B103" s="31">
        <v>41852</v>
      </c>
      <c r="C103" s="32">
        <v>431184.25</v>
      </c>
      <c r="D103" s="20">
        <v>57124570.000000007</v>
      </c>
      <c r="E103" s="45">
        <v>132.48296986728994</v>
      </c>
      <c r="F103" s="27"/>
    </row>
    <row r="104" spans="2:6" x14ac:dyDescent="0.25">
      <c r="B104" s="31">
        <v>41883</v>
      </c>
      <c r="C104" s="32">
        <v>399352.25</v>
      </c>
      <c r="D104" s="20">
        <v>55426400</v>
      </c>
      <c r="E104" s="45">
        <v>138.79075427770846</v>
      </c>
      <c r="F104" s="27"/>
    </row>
    <row r="105" spans="2:6" ht="15.75" customHeight="1" x14ac:dyDescent="0.25">
      <c r="B105" s="31">
        <v>41913</v>
      </c>
      <c r="C105" s="32">
        <v>465852.80000000005</v>
      </c>
      <c r="D105" s="20">
        <v>61561990.000000007</v>
      </c>
      <c r="E105" s="45">
        <v>132.14901788719527</v>
      </c>
      <c r="F105" s="27"/>
    </row>
    <row r="106" spans="2:6" ht="15.75" customHeight="1" x14ac:dyDescent="0.25">
      <c r="B106" s="31">
        <v>41944</v>
      </c>
      <c r="C106" s="32">
        <v>421506.35</v>
      </c>
      <c r="D106" s="20">
        <v>55948390</v>
      </c>
      <c r="E106" s="45">
        <v>132.7343941556278</v>
      </c>
      <c r="F106" s="27"/>
    </row>
    <row r="107" spans="2:6" x14ac:dyDescent="0.25">
      <c r="B107" s="33">
        <v>41974</v>
      </c>
      <c r="C107" s="32">
        <v>505631.69</v>
      </c>
      <c r="D107" s="20">
        <v>65579790.000000007</v>
      </c>
      <c r="E107" s="45">
        <v>129.69873387484873</v>
      </c>
      <c r="F107" s="27"/>
    </row>
    <row r="108" spans="2:6" ht="15.75" customHeight="1" x14ac:dyDescent="0.25">
      <c r="B108" s="28">
        <v>42005</v>
      </c>
      <c r="C108" s="29">
        <v>347144.57999999996</v>
      </c>
      <c r="D108" s="30">
        <v>48399020.000000007</v>
      </c>
      <c r="E108" s="44">
        <v>139.42035332943991</v>
      </c>
      <c r="F108" s="27"/>
    </row>
    <row r="109" spans="2:6" ht="15.75" customHeight="1" x14ac:dyDescent="0.25">
      <c r="B109" s="31">
        <v>42036</v>
      </c>
      <c r="C109" s="32">
        <v>327658.90000000002</v>
      </c>
      <c r="D109" s="20">
        <v>45863910</v>
      </c>
      <c r="E109" s="45">
        <v>139.97455890866996</v>
      </c>
      <c r="F109" s="27"/>
    </row>
    <row r="110" spans="2:6" ht="15.75" customHeight="1" x14ac:dyDescent="0.25">
      <c r="B110" s="31">
        <v>42064</v>
      </c>
      <c r="C110" s="32">
        <v>385469.06</v>
      </c>
      <c r="D110" s="20">
        <v>52868120</v>
      </c>
      <c r="E110" s="45">
        <v>137.15269391530413</v>
      </c>
      <c r="F110" s="27"/>
    </row>
    <row r="111" spans="2:6" ht="15.75" customHeight="1" x14ac:dyDescent="0.25">
      <c r="B111" s="31">
        <v>42095</v>
      </c>
      <c r="C111" s="32">
        <v>427331.6</v>
      </c>
      <c r="D111" s="20">
        <v>56169960</v>
      </c>
      <c r="E111" s="45">
        <v>131.44349727471592</v>
      </c>
      <c r="F111" s="27"/>
    </row>
    <row r="112" spans="2:6" ht="15.75" customHeight="1" x14ac:dyDescent="0.25">
      <c r="B112" s="31">
        <v>42125</v>
      </c>
      <c r="C112" s="32">
        <v>423102.9</v>
      </c>
      <c r="D112" s="20">
        <v>58621370</v>
      </c>
      <c r="E112" s="45">
        <v>138.55109478096227</v>
      </c>
      <c r="F112" s="27"/>
    </row>
    <row r="113" spans="2:6" ht="15.75" customHeight="1" x14ac:dyDescent="0.25">
      <c r="B113" s="31">
        <v>42156</v>
      </c>
      <c r="C113" s="32">
        <v>494031.45</v>
      </c>
      <c r="D113" s="20">
        <v>63660990</v>
      </c>
      <c r="E113" s="45">
        <v>128.86019705830469</v>
      </c>
      <c r="F113" s="27"/>
    </row>
    <row r="114" spans="2:6" ht="15.75" customHeight="1" x14ac:dyDescent="0.25">
      <c r="B114" s="31">
        <v>42186</v>
      </c>
      <c r="C114" s="32">
        <v>484830.3</v>
      </c>
      <c r="D114" s="20">
        <v>64536310</v>
      </c>
      <c r="E114" s="45">
        <v>133.11113187438986</v>
      </c>
      <c r="F114" s="27"/>
    </row>
    <row r="115" spans="2:6" ht="15.75" customHeight="1" x14ac:dyDescent="0.25">
      <c r="B115" s="31">
        <v>42217</v>
      </c>
      <c r="C115" s="32">
        <v>431966.62</v>
      </c>
      <c r="D115" s="20">
        <v>59042390</v>
      </c>
      <c r="E115" s="45">
        <v>136.68276034847321</v>
      </c>
      <c r="F115" s="27"/>
    </row>
    <row r="116" spans="2:6" ht="15.75" customHeight="1" x14ac:dyDescent="0.25">
      <c r="B116" s="31">
        <v>42248</v>
      </c>
      <c r="C116" s="32">
        <v>474358.95</v>
      </c>
      <c r="D116" s="20">
        <v>60140990</v>
      </c>
      <c r="E116" s="45">
        <v>126.78371515916375</v>
      </c>
      <c r="F116" s="27"/>
    </row>
    <row r="117" spans="2:6" ht="15.75" customHeight="1" x14ac:dyDescent="0.25">
      <c r="B117" s="31">
        <v>42278</v>
      </c>
      <c r="C117" s="32">
        <v>424219.8</v>
      </c>
      <c r="D117" s="20">
        <v>55910080</v>
      </c>
      <c r="E117" s="45">
        <v>131.79507415731186</v>
      </c>
      <c r="F117" s="27"/>
    </row>
    <row r="118" spans="2:6" ht="15.75" customHeight="1" x14ac:dyDescent="0.25">
      <c r="B118" s="31">
        <v>42309</v>
      </c>
      <c r="C118" s="32">
        <v>322645.45</v>
      </c>
      <c r="D118" s="20">
        <v>45477530</v>
      </c>
      <c r="E118" s="45">
        <v>140.95202644264779</v>
      </c>
      <c r="F118" s="27"/>
    </row>
    <row r="119" spans="2:6" x14ac:dyDescent="0.25">
      <c r="B119" s="33">
        <v>42339</v>
      </c>
      <c r="C119" s="32">
        <v>474171.34</v>
      </c>
      <c r="D119" s="20">
        <v>58830160</v>
      </c>
      <c r="E119" s="45">
        <v>124.06941338968315</v>
      </c>
      <c r="F119" s="27"/>
    </row>
    <row r="120" spans="2:6" ht="15.75" customHeight="1" x14ac:dyDescent="0.25">
      <c r="B120" s="28">
        <v>42370</v>
      </c>
      <c r="C120" s="29">
        <v>332801.25</v>
      </c>
      <c r="D120" s="30">
        <v>44762070</v>
      </c>
      <c r="E120" s="44">
        <v>134.50090707291514</v>
      </c>
      <c r="F120" s="27"/>
    </row>
    <row r="121" spans="2:6" ht="15.75" customHeight="1" x14ac:dyDescent="0.25">
      <c r="B121" s="31">
        <v>42401</v>
      </c>
      <c r="C121" s="32">
        <v>338361.86</v>
      </c>
      <c r="D121" s="20">
        <v>47963979.999999993</v>
      </c>
      <c r="E121" s="45">
        <v>141.75350614280225</v>
      </c>
      <c r="F121" s="27"/>
    </row>
    <row r="122" spans="2:6" ht="15.75" customHeight="1" x14ac:dyDescent="0.25">
      <c r="B122" s="31">
        <v>42430</v>
      </c>
      <c r="C122" s="32">
        <v>459690.55</v>
      </c>
      <c r="D122" s="20">
        <v>57542600</v>
      </c>
      <c r="E122" s="45">
        <v>125.17681731764988</v>
      </c>
      <c r="F122" s="27"/>
    </row>
    <row r="123" spans="2:6" ht="15.75" customHeight="1" x14ac:dyDescent="0.25">
      <c r="B123" s="31">
        <v>42461</v>
      </c>
      <c r="C123" s="32">
        <v>424115.45</v>
      </c>
      <c r="D123" s="20">
        <v>57399290</v>
      </c>
      <c r="E123" s="45">
        <v>135.33883285789281</v>
      </c>
      <c r="F123" s="27"/>
    </row>
    <row r="124" spans="2:6" ht="15.75" customHeight="1" x14ac:dyDescent="0.25">
      <c r="B124" s="31">
        <v>42491</v>
      </c>
      <c r="C124" s="32">
        <v>436145.4</v>
      </c>
      <c r="D124" s="20">
        <v>59595240</v>
      </c>
      <c r="E124" s="45">
        <v>136.64076246132598</v>
      </c>
      <c r="F124" s="27"/>
    </row>
    <row r="125" spans="2:6" ht="15.75" customHeight="1" x14ac:dyDescent="0.25">
      <c r="B125" s="31">
        <v>42522</v>
      </c>
      <c r="C125" s="32">
        <v>400392.56</v>
      </c>
      <c r="D125" s="20">
        <v>54189070</v>
      </c>
      <c r="E125" s="45">
        <v>135.33985246878714</v>
      </c>
      <c r="F125" s="27"/>
    </row>
    <row r="126" spans="2:6" ht="15.75" customHeight="1" x14ac:dyDescent="0.25">
      <c r="B126" s="31">
        <v>42552</v>
      </c>
      <c r="C126" s="32">
        <v>401487.55</v>
      </c>
      <c r="D126" s="20">
        <v>59409990</v>
      </c>
      <c r="E126" s="45">
        <v>147.97467567798802</v>
      </c>
      <c r="F126" s="27"/>
    </row>
    <row r="127" spans="2:6" ht="15.75" customHeight="1" x14ac:dyDescent="0.25">
      <c r="B127" s="31">
        <v>42583</v>
      </c>
      <c r="C127" s="32">
        <v>526014.25</v>
      </c>
      <c r="D127" s="20">
        <v>67271959.999999985</v>
      </c>
      <c r="E127" s="45">
        <v>127.88999537560053</v>
      </c>
      <c r="F127" s="27"/>
    </row>
    <row r="128" spans="2:6" ht="15.75" customHeight="1" x14ac:dyDescent="0.25">
      <c r="B128" s="31">
        <v>42614</v>
      </c>
      <c r="C128" s="32">
        <v>450178.84</v>
      </c>
      <c r="D128" s="20">
        <v>58356570</v>
      </c>
      <c r="E128" s="45">
        <v>129.62974892378327</v>
      </c>
      <c r="F128" s="27"/>
    </row>
    <row r="129" spans="2:6" ht="15.75" customHeight="1" x14ac:dyDescent="0.25">
      <c r="B129" s="31">
        <v>42644</v>
      </c>
      <c r="C129" s="32">
        <v>432470.4</v>
      </c>
      <c r="D129" s="20">
        <v>57073890</v>
      </c>
      <c r="E129" s="45">
        <v>131.9717835024085</v>
      </c>
      <c r="F129" s="27"/>
    </row>
    <row r="130" spans="2:6" ht="15.75" customHeight="1" x14ac:dyDescent="0.25">
      <c r="B130" s="31">
        <v>42675</v>
      </c>
      <c r="C130" s="32">
        <v>329990.45</v>
      </c>
      <c r="D130" s="20">
        <v>47553080</v>
      </c>
      <c r="E130" s="45">
        <v>144.10441271861049</v>
      </c>
      <c r="F130" s="27"/>
    </row>
    <row r="131" spans="2:6" x14ac:dyDescent="0.25">
      <c r="B131" s="33">
        <v>42705</v>
      </c>
      <c r="C131" s="34">
        <v>439494.15</v>
      </c>
      <c r="D131" s="35">
        <v>58313340</v>
      </c>
      <c r="E131" s="46">
        <v>132.682858235997</v>
      </c>
      <c r="F131" s="27"/>
    </row>
    <row r="132" spans="2:6" ht="15.75" customHeight="1" x14ac:dyDescent="0.25">
      <c r="B132" s="31">
        <v>42736</v>
      </c>
      <c r="C132" s="32">
        <v>335250.7</v>
      </c>
      <c r="D132" s="20">
        <v>47290530.000000007</v>
      </c>
      <c r="E132" s="45">
        <v>141.06019763717126</v>
      </c>
      <c r="F132" s="27"/>
    </row>
    <row r="133" spans="2:6" x14ac:dyDescent="0.25">
      <c r="B133" s="31">
        <v>42767</v>
      </c>
      <c r="C133" s="32">
        <v>353507.25</v>
      </c>
      <c r="D133" s="20">
        <v>51728909.999999993</v>
      </c>
      <c r="E133" s="45">
        <v>146.33054909057734</v>
      </c>
      <c r="F133" s="27"/>
    </row>
    <row r="134" spans="2:6" x14ac:dyDescent="0.25">
      <c r="B134" s="31">
        <v>42795</v>
      </c>
      <c r="C134" s="32">
        <v>431646.39999999997</v>
      </c>
      <c r="D134" s="20">
        <v>61523470</v>
      </c>
      <c r="E134" s="45">
        <v>142.5321049822262</v>
      </c>
      <c r="F134" s="27"/>
    </row>
    <row r="135" spans="2:6" x14ac:dyDescent="0.25">
      <c r="B135" s="31">
        <v>42826</v>
      </c>
      <c r="C135" s="32">
        <v>426695.19</v>
      </c>
      <c r="D135" s="20">
        <v>61994010</v>
      </c>
      <c r="E135" s="45">
        <v>145.28874815767199</v>
      </c>
      <c r="F135" s="27"/>
    </row>
    <row r="136" spans="2:6" x14ac:dyDescent="0.25">
      <c r="B136" s="31">
        <v>42856</v>
      </c>
      <c r="C136" s="32">
        <v>462891.27</v>
      </c>
      <c r="D136" s="20">
        <v>66464590</v>
      </c>
      <c r="E136" s="45">
        <v>143.58574962971326</v>
      </c>
      <c r="F136" s="27"/>
    </row>
    <row r="137" spans="2:6" x14ac:dyDescent="0.25">
      <c r="B137" s="31">
        <v>42887</v>
      </c>
      <c r="C137" s="32">
        <v>488582.55</v>
      </c>
      <c r="D137" s="20">
        <v>71669990</v>
      </c>
      <c r="E137" s="45">
        <v>146.68962286925719</v>
      </c>
      <c r="F137" s="27"/>
    </row>
    <row r="138" spans="2:6" x14ac:dyDescent="0.25">
      <c r="B138" s="31">
        <v>42917</v>
      </c>
      <c r="C138" s="32">
        <v>490526.27</v>
      </c>
      <c r="D138" s="20">
        <v>73382380</v>
      </c>
      <c r="E138" s="45">
        <v>149.5992864969291</v>
      </c>
      <c r="F138" s="27"/>
    </row>
    <row r="139" spans="2:6" x14ac:dyDescent="0.25">
      <c r="B139" s="31">
        <v>42948</v>
      </c>
      <c r="C139" s="32">
        <v>514200.85</v>
      </c>
      <c r="D139" s="20">
        <v>74312910</v>
      </c>
      <c r="E139" s="45">
        <v>144.52117300078365</v>
      </c>
      <c r="F139" s="27"/>
    </row>
    <row r="140" spans="2:6" x14ac:dyDescent="0.25">
      <c r="B140" s="31">
        <v>42979</v>
      </c>
      <c r="C140" s="32">
        <v>361139.20000000001</v>
      </c>
      <c r="D140" s="20">
        <v>57026990</v>
      </c>
      <c r="E140" s="45">
        <v>157.90861252392429</v>
      </c>
      <c r="F140" s="27"/>
    </row>
    <row r="141" spans="2:6" x14ac:dyDescent="0.25">
      <c r="B141" s="31">
        <v>43009</v>
      </c>
      <c r="C141" s="32">
        <v>545014.5</v>
      </c>
      <c r="D141" s="20">
        <v>76021989.999999985</v>
      </c>
      <c r="E141" s="45">
        <v>139.48617880808672</v>
      </c>
      <c r="F141" s="27"/>
    </row>
    <row r="142" spans="2:6" x14ac:dyDescent="0.25">
      <c r="B142" s="31">
        <v>43040</v>
      </c>
      <c r="C142" s="32">
        <v>480039.2</v>
      </c>
      <c r="D142" s="20">
        <v>81251200</v>
      </c>
      <c r="E142" s="45">
        <v>169.25951047331134</v>
      </c>
      <c r="F142" s="27"/>
    </row>
    <row r="143" spans="2:6" x14ac:dyDescent="0.25">
      <c r="B143" s="33">
        <v>43070</v>
      </c>
      <c r="C143" s="34">
        <v>550351.94999999995</v>
      </c>
      <c r="D143" s="35">
        <v>81729130</v>
      </c>
      <c r="E143" s="46">
        <v>148.50338951283811</v>
      </c>
      <c r="F143" s="27"/>
    </row>
    <row r="144" spans="2:6" x14ac:dyDescent="0.25">
      <c r="B144" s="31">
        <v>43101</v>
      </c>
      <c r="C144" s="32">
        <v>557378.65</v>
      </c>
      <c r="D144" s="20">
        <v>65939540</v>
      </c>
      <c r="E144" s="45">
        <v>118.30295257990237</v>
      </c>
      <c r="F144" s="27"/>
    </row>
    <row r="145" spans="2:6" x14ac:dyDescent="0.25">
      <c r="B145" s="31">
        <v>43132</v>
      </c>
      <c r="C145" s="32">
        <v>495077.8</v>
      </c>
      <c r="D145" s="20">
        <v>75013110</v>
      </c>
      <c r="E145" s="45">
        <v>151.51782204736307</v>
      </c>
      <c r="F145" s="27"/>
    </row>
    <row r="146" spans="2:6" x14ac:dyDescent="0.25">
      <c r="B146" s="31">
        <v>43160</v>
      </c>
      <c r="C146" s="32">
        <v>448749.7</v>
      </c>
      <c r="D146" s="20">
        <v>70639780</v>
      </c>
      <c r="E146" s="45">
        <v>157.41465676745855</v>
      </c>
      <c r="F146" s="27"/>
    </row>
    <row r="147" spans="2:6" x14ac:dyDescent="0.25">
      <c r="B147" s="31">
        <v>43191</v>
      </c>
      <c r="C147" s="32">
        <v>494476.73</v>
      </c>
      <c r="D147" s="20">
        <v>77504900</v>
      </c>
      <c r="E147" s="45">
        <v>156.74124847088356</v>
      </c>
      <c r="F147" s="27"/>
    </row>
    <row r="148" spans="2:6" x14ac:dyDescent="0.25">
      <c r="B148" s="31">
        <v>43221</v>
      </c>
      <c r="C148" s="32">
        <v>532317</v>
      </c>
      <c r="D148" s="20">
        <v>84201640</v>
      </c>
      <c r="E148" s="45">
        <v>158.17950582077972</v>
      </c>
      <c r="F148" s="27"/>
    </row>
    <row r="149" spans="2:6" x14ac:dyDescent="0.25">
      <c r="B149" s="31">
        <v>43252</v>
      </c>
      <c r="C149" s="32">
        <v>459188.74</v>
      </c>
      <c r="D149" s="20">
        <v>72109470</v>
      </c>
      <c r="E149" s="45">
        <v>157.03666862562875</v>
      </c>
      <c r="F149" s="27"/>
    </row>
    <row r="150" spans="2:6" x14ac:dyDescent="0.25">
      <c r="B150" s="31">
        <v>43282</v>
      </c>
      <c r="C150" s="32">
        <v>495730.7</v>
      </c>
      <c r="D150" s="20">
        <v>76676720</v>
      </c>
      <c r="E150" s="45">
        <v>154.67414061707294</v>
      </c>
      <c r="F150" s="27"/>
    </row>
    <row r="151" spans="2:6" x14ac:dyDescent="0.25">
      <c r="B151" s="31">
        <v>43313</v>
      </c>
      <c r="C151" s="32">
        <v>484630.95</v>
      </c>
      <c r="D151" s="20">
        <v>75857920</v>
      </c>
      <c r="E151" s="45">
        <v>156.52718836879899</v>
      </c>
      <c r="F151" s="27"/>
    </row>
    <row r="152" spans="2:6" x14ac:dyDescent="0.25">
      <c r="B152" s="31">
        <v>43344</v>
      </c>
      <c r="C152" s="32">
        <v>393705.9</v>
      </c>
      <c r="D152" s="20">
        <v>58599370</v>
      </c>
      <c r="E152" s="45">
        <v>148.84046695769609</v>
      </c>
      <c r="F152" s="27"/>
    </row>
    <row r="153" spans="2:6" x14ac:dyDescent="0.25">
      <c r="B153" s="31">
        <v>43374</v>
      </c>
      <c r="C153" s="32">
        <v>455302.8</v>
      </c>
      <c r="D153" s="20">
        <v>75296330</v>
      </c>
      <c r="E153" s="45">
        <v>165.3763824865562</v>
      </c>
      <c r="F153" s="27"/>
    </row>
    <row r="154" spans="2:6" x14ac:dyDescent="0.25">
      <c r="B154" s="31">
        <v>43405</v>
      </c>
      <c r="C154" s="32">
        <v>437817.15</v>
      </c>
      <c r="D154" s="20">
        <v>68325460</v>
      </c>
      <c r="E154" s="45">
        <v>156.0593503475138</v>
      </c>
      <c r="F154" s="27"/>
    </row>
    <row r="155" spans="2:6" x14ac:dyDescent="0.25">
      <c r="B155" s="33">
        <v>43435</v>
      </c>
      <c r="C155" s="34">
        <v>473372.85</v>
      </c>
      <c r="D155" s="35">
        <v>75775230</v>
      </c>
      <c r="E155" s="46">
        <v>160.07515006405626</v>
      </c>
      <c r="F155" s="27"/>
    </row>
    <row r="156" spans="2:6" x14ac:dyDescent="0.25">
      <c r="B156" s="31">
        <v>43466</v>
      </c>
      <c r="C156" s="32">
        <v>359922.7</v>
      </c>
      <c r="D156" s="20">
        <v>57402210</v>
      </c>
      <c r="E156" s="45">
        <v>159.48482827007021</v>
      </c>
      <c r="F156" s="27"/>
    </row>
    <row r="157" spans="2:6" x14ac:dyDescent="0.25">
      <c r="B157" s="31">
        <v>43497</v>
      </c>
      <c r="C157" s="32">
        <v>359850.70999999996</v>
      </c>
      <c r="D157" s="20">
        <v>59300690</v>
      </c>
      <c r="E157" s="45">
        <v>164.79247741375863</v>
      </c>
      <c r="F157" s="27"/>
    </row>
    <row r="158" spans="2:6" x14ac:dyDescent="0.25">
      <c r="B158" s="31">
        <v>43525</v>
      </c>
      <c r="C158" s="32">
        <v>428133.63</v>
      </c>
      <c r="D158" s="20">
        <v>68197820</v>
      </c>
      <c r="E158" s="45">
        <v>159.29096716835815</v>
      </c>
      <c r="F158" s="27"/>
    </row>
    <row r="159" spans="2:6" x14ac:dyDescent="0.25">
      <c r="B159" s="31">
        <v>43556</v>
      </c>
      <c r="C159" s="32">
        <v>425102.75</v>
      </c>
      <c r="D159" s="20">
        <v>70398940</v>
      </c>
      <c r="E159" s="45">
        <v>165.6045273760285</v>
      </c>
      <c r="F159" s="27"/>
    </row>
    <row r="160" spans="2:6" x14ac:dyDescent="0.25">
      <c r="B160" s="31">
        <v>43586</v>
      </c>
      <c r="C160" s="32">
        <v>452547.6</v>
      </c>
      <c r="D160" s="20">
        <v>74018460</v>
      </c>
      <c r="E160" s="45">
        <v>163.55950180710272</v>
      </c>
      <c r="F160" s="27"/>
    </row>
    <row r="161" spans="2:6" x14ac:dyDescent="0.25">
      <c r="B161" s="31">
        <v>43617</v>
      </c>
      <c r="C161" s="32">
        <v>375418.07</v>
      </c>
      <c r="D161" s="20">
        <v>64367450</v>
      </c>
      <c r="E161" s="45">
        <v>171.45538572503983</v>
      </c>
      <c r="F161" s="27"/>
    </row>
    <row r="162" spans="2:6" x14ac:dyDescent="0.25">
      <c r="B162" s="31">
        <v>43647</v>
      </c>
      <c r="C162" s="32">
        <v>488996.74000000005</v>
      </c>
      <c r="D162" s="20">
        <v>85706290</v>
      </c>
      <c r="E162" s="45">
        <v>175.26965517193426</v>
      </c>
      <c r="F162" s="27"/>
    </row>
    <row r="163" spans="2:6" x14ac:dyDescent="0.25">
      <c r="B163" s="31">
        <v>43678</v>
      </c>
      <c r="C163" s="32">
        <v>436847.71</v>
      </c>
      <c r="D163" s="20">
        <v>78036620</v>
      </c>
      <c r="E163" s="45">
        <v>178.63575386488807</v>
      </c>
      <c r="F163" s="27"/>
    </row>
    <row r="164" spans="2:6" x14ac:dyDescent="0.25">
      <c r="B164" s="31">
        <v>43709</v>
      </c>
      <c r="C164" s="32">
        <v>403466.12</v>
      </c>
      <c r="D164" s="20">
        <v>71782500</v>
      </c>
      <c r="E164" s="45">
        <v>177.91456690341187</v>
      </c>
      <c r="F164" s="27"/>
    </row>
    <row r="165" spans="2:6" x14ac:dyDescent="0.25">
      <c r="B165" s="31">
        <v>43739</v>
      </c>
      <c r="C165" s="32">
        <v>400352.93</v>
      </c>
      <c r="D165" s="20">
        <v>73168310</v>
      </c>
      <c r="E165" s="45">
        <v>182.75952170501162</v>
      </c>
      <c r="F165" s="27"/>
    </row>
    <row r="166" spans="2:6" x14ac:dyDescent="0.25">
      <c r="B166" s="31">
        <v>43770</v>
      </c>
      <c r="C166" s="32">
        <v>406626.2</v>
      </c>
      <c r="D166" s="20">
        <v>73770340</v>
      </c>
      <c r="E166" s="45">
        <v>181.4205282394494</v>
      </c>
      <c r="F166" s="27"/>
    </row>
    <row r="167" spans="2:6" x14ac:dyDescent="0.25">
      <c r="B167" s="33">
        <v>43800</v>
      </c>
      <c r="C167" s="34">
        <v>498433.74</v>
      </c>
      <c r="D167" s="35">
        <v>87419770</v>
      </c>
      <c r="E167" s="46">
        <v>175.38894939174864</v>
      </c>
      <c r="F167" s="27"/>
    </row>
    <row r="168" spans="2:6" x14ac:dyDescent="0.25">
      <c r="B168" s="31">
        <v>43831</v>
      </c>
      <c r="C168" s="32">
        <v>432155.92</v>
      </c>
      <c r="D168" s="20">
        <v>78125300</v>
      </c>
      <c r="E168" s="45">
        <v>180.78035353536288</v>
      </c>
      <c r="F168" s="27"/>
    </row>
    <row r="169" spans="2:6" x14ac:dyDescent="0.25">
      <c r="B169" s="31">
        <v>43862</v>
      </c>
      <c r="C169" s="32">
        <v>412085.69</v>
      </c>
      <c r="D169" s="20">
        <v>75439850</v>
      </c>
      <c r="E169" s="45">
        <v>183.06835648672973</v>
      </c>
      <c r="F169" s="27"/>
    </row>
    <row r="170" spans="2:6" x14ac:dyDescent="0.25">
      <c r="B170" s="31">
        <v>43891</v>
      </c>
      <c r="C170" s="32">
        <v>523027.93</v>
      </c>
      <c r="D170" s="20">
        <v>97902400</v>
      </c>
      <c r="E170" s="45">
        <v>187.18388518945801</v>
      </c>
      <c r="F170" s="27"/>
    </row>
    <row r="171" spans="2:6" x14ac:dyDescent="0.25">
      <c r="B171" s="31">
        <v>43922</v>
      </c>
      <c r="C171" s="32">
        <v>434538.77</v>
      </c>
      <c r="D171" s="20">
        <v>88551490</v>
      </c>
      <c r="E171" s="45">
        <v>203.78271425585339</v>
      </c>
      <c r="F171" s="27"/>
    </row>
    <row r="172" spans="2:6" x14ac:dyDescent="0.25">
      <c r="B172" s="31">
        <v>43952</v>
      </c>
      <c r="C172" s="32">
        <v>402409.8</v>
      </c>
      <c r="D172" s="20">
        <v>80143710</v>
      </c>
      <c r="E172" s="45">
        <v>199.15943895998558</v>
      </c>
      <c r="F172" s="27"/>
    </row>
    <row r="173" spans="2:6" x14ac:dyDescent="0.25">
      <c r="B173" s="31">
        <v>43983</v>
      </c>
      <c r="C173" s="32">
        <v>467640.96</v>
      </c>
      <c r="D173" s="20">
        <v>90189930</v>
      </c>
      <c r="E173" s="45">
        <v>192.86148501619704</v>
      </c>
      <c r="F173" s="27"/>
    </row>
    <row r="174" spans="2:6" x14ac:dyDescent="0.25">
      <c r="B174" s="31">
        <v>44013</v>
      </c>
      <c r="C174" s="32">
        <v>580343.91999999993</v>
      </c>
      <c r="D174" s="20">
        <v>109869200</v>
      </c>
      <c r="E174" s="45">
        <v>189.31739648448459</v>
      </c>
      <c r="F174" s="27"/>
    </row>
    <row r="175" spans="2:6" x14ac:dyDescent="0.25">
      <c r="B175" s="31">
        <v>44044</v>
      </c>
      <c r="C175" s="32">
        <v>499869.91</v>
      </c>
      <c r="D175" s="20">
        <v>98705290</v>
      </c>
      <c r="E175" s="45">
        <v>197.46195565162145</v>
      </c>
      <c r="F175" s="27"/>
    </row>
    <row r="176" spans="2:6" x14ac:dyDescent="0.25">
      <c r="B176" s="31">
        <v>44075</v>
      </c>
      <c r="C176" s="32">
        <v>412641.98</v>
      </c>
      <c r="D176" s="20">
        <v>83830420</v>
      </c>
      <c r="E176" s="45">
        <v>203.15533577073279</v>
      </c>
      <c r="F176" s="27"/>
    </row>
    <row r="177" spans="2:6" x14ac:dyDescent="0.25">
      <c r="B177" s="31">
        <v>44105</v>
      </c>
      <c r="C177" s="32">
        <v>422938.51</v>
      </c>
      <c r="D177" s="20">
        <v>85905680</v>
      </c>
      <c r="E177" s="45">
        <v>203.11624023076072</v>
      </c>
      <c r="F177" s="27"/>
    </row>
    <row r="178" spans="2:6" x14ac:dyDescent="0.25">
      <c r="B178" s="31">
        <v>44136</v>
      </c>
      <c r="C178" s="32">
        <v>444759.22</v>
      </c>
      <c r="D178" s="20">
        <v>86432210</v>
      </c>
      <c r="E178" s="45">
        <v>194.33483582420169</v>
      </c>
      <c r="F178" s="27"/>
    </row>
    <row r="179" spans="2:6" x14ac:dyDescent="0.25">
      <c r="B179" s="33">
        <v>44166</v>
      </c>
      <c r="C179" s="34">
        <v>560196.37</v>
      </c>
      <c r="D179" s="35">
        <v>108771570</v>
      </c>
      <c r="E179" s="46">
        <v>194.16685973884478</v>
      </c>
      <c r="F179" s="27"/>
    </row>
    <row r="180" spans="2:6" x14ac:dyDescent="0.25">
      <c r="B180" s="31">
        <v>44197</v>
      </c>
      <c r="C180" s="32">
        <v>411875.5</v>
      </c>
      <c r="D180" s="20">
        <v>78238420</v>
      </c>
      <c r="E180" s="45">
        <v>189.95647956724787</v>
      </c>
      <c r="F180" s="27"/>
    </row>
    <row r="181" spans="2:6" x14ac:dyDescent="0.25">
      <c r="B181" s="31">
        <v>44228</v>
      </c>
      <c r="C181" s="32">
        <v>418728.52</v>
      </c>
      <c r="D181" s="20">
        <v>79080217</v>
      </c>
      <c r="E181" s="45">
        <v>188.857966971058</v>
      </c>
      <c r="F181" s="27"/>
    </row>
    <row r="182" spans="2:6" x14ac:dyDescent="0.25">
      <c r="B182" s="31">
        <v>44256</v>
      </c>
      <c r="C182" s="32">
        <v>584949.46</v>
      </c>
      <c r="D182" s="20">
        <v>99076519.909999996</v>
      </c>
      <c r="E182" s="45">
        <v>169.37620544174877</v>
      </c>
      <c r="F182" s="27"/>
    </row>
    <row r="183" spans="2:6" x14ac:dyDescent="0.25">
      <c r="B183" s="31">
        <v>44287</v>
      </c>
      <c r="C183" s="32">
        <v>412252.59</v>
      </c>
      <c r="D183" s="20">
        <v>82838847.879999995</v>
      </c>
      <c r="E183" s="45">
        <v>200.94197074662404</v>
      </c>
      <c r="F183" s="27"/>
    </row>
    <row r="184" spans="2:6" x14ac:dyDescent="0.25">
      <c r="B184" s="31">
        <v>44317</v>
      </c>
      <c r="C184" s="32">
        <v>477043.7</v>
      </c>
      <c r="D184" s="20">
        <v>101681486.22</v>
      </c>
      <c r="E184" s="45">
        <v>213.14920670789698</v>
      </c>
      <c r="F184" s="27"/>
    </row>
    <row r="185" spans="2:6" x14ac:dyDescent="0.25">
      <c r="B185" s="31">
        <v>44348</v>
      </c>
      <c r="C185" s="32">
        <v>511605.6</v>
      </c>
      <c r="D185" s="20">
        <v>105161090.87</v>
      </c>
      <c r="E185" s="45">
        <v>205.55109418270638</v>
      </c>
      <c r="F185" s="27"/>
    </row>
    <row r="186" spans="2:6" x14ac:dyDescent="0.25">
      <c r="B186" s="31">
        <v>44378</v>
      </c>
      <c r="C186" s="32">
        <v>428675.94</v>
      </c>
      <c r="D186" s="20">
        <v>84480668.069999993</v>
      </c>
      <c r="E186" s="45">
        <v>197.07350048617141</v>
      </c>
      <c r="F186" s="27"/>
    </row>
    <row r="187" spans="2:6" x14ac:dyDescent="0.25">
      <c r="B187" s="31">
        <v>44409</v>
      </c>
      <c r="C187" s="32">
        <v>462997.24</v>
      </c>
      <c r="D187" s="20">
        <v>94911931.390000001</v>
      </c>
      <c r="E187" s="45">
        <v>204.99459433062711</v>
      </c>
      <c r="F187" s="27"/>
    </row>
    <row r="188" spans="2:6" x14ac:dyDescent="0.25">
      <c r="B188" s="31">
        <v>44440</v>
      </c>
      <c r="C188" s="32">
        <v>475503.93</v>
      </c>
      <c r="D188" s="20">
        <v>95980565.349999994</v>
      </c>
      <c r="E188" s="45">
        <v>201.85020416129893</v>
      </c>
      <c r="F188" s="27"/>
    </row>
    <row r="189" spans="2:6" x14ac:dyDescent="0.25">
      <c r="B189" s="31">
        <v>44470</v>
      </c>
      <c r="C189" s="32">
        <v>480291.61</v>
      </c>
      <c r="D189" s="20">
        <v>98528478.75</v>
      </c>
      <c r="E189" s="45">
        <v>205.14303539468449</v>
      </c>
      <c r="F189" s="27"/>
    </row>
    <row r="190" spans="2:6" x14ac:dyDescent="0.25">
      <c r="B190" s="31">
        <v>44501</v>
      </c>
      <c r="C190" s="32">
        <v>508241.76</v>
      </c>
      <c r="D190" s="20">
        <v>100328340.78</v>
      </c>
      <c r="E190" s="45">
        <v>197.40278874368764</v>
      </c>
      <c r="F190" s="27"/>
    </row>
    <row r="191" spans="2:6" x14ac:dyDescent="0.25">
      <c r="B191" s="33">
        <v>44531</v>
      </c>
      <c r="C191" s="34">
        <v>509197.07</v>
      </c>
      <c r="D191" s="35">
        <v>101124435.45</v>
      </c>
      <c r="E191" s="46">
        <v>198.59587065180875</v>
      </c>
      <c r="F191" s="27"/>
    </row>
    <row r="192" spans="2:6" x14ac:dyDescent="0.25">
      <c r="B192" s="31">
        <v>44562</v>
      </c>
      <c r="C192" s="32">
        <v>322833.49</v>
      </c>
      <c r="D192" s="20">
        <v>65962975.909999996</v>
      </c>
      <c r="E192" s="45">
        <v>204.32507144782284</v>
      </c>
      <c r="F192" s="27"/>
    </row>
    <row r="193" spans="2:6" x14ac:dyDescent="0.25">
      <c r="B193" s="31">
        <v>44593</v>
      </c>
      <c r="C193" s="47">
        <v>334671.48</v>
      </c>
      <c r="D193" s="20">
        <v>76384676.879999995</v>
      </c>
      <c r="E193" s="45">
        <v>228.23778375139702</v>
      </c>
      <c r="F193" s="27"/>
    </row>
    <row r="194" spans="2:6" x14ac:dyDescent="0.25">
      <c r="B194" s="31">
        <v>44621</v>
      </c>
      <c r="C194" s="47">
        <v>387084.21</v>
      </c>
      <c r="D194" s="47">
        <v>86786083.75999999</v>
      </c>
      <c r="E194" s="45">
        <v>224.2046601694241</v>
      </c>
      <c r="F194" s="27"/>
    </row>
    <row r="195" spans="2:6" x14ac:dyDescent="0.25">
      <c r="B195" s="31">
        <v>44652</v>
      </c>
      <c r="C195" s="47">
        <v>321812.65999999997</v>
      </c>
      <c r="D195" s="47">
        <v>76609970.030000001</v>
      </c>
      <c r="E195" s="45">
        <v>238.05766382839013</v>
      </c>
      <c r="F195" s="27"/>
    </row>
    <row r="196" spans="2:6" x14ac:dyDescent="0.25">
      <c r="B196" s="31">
        <v>44682</v>
      </c>
      <c r="C196" s="47">
        <v>406333.28</v>
      </c>
      <c r="D196" s="47">
        <v>93356557.629999995</v>
      </c>
      <c r="E196" s="45">
        <v>229.75365845002898</v>
      </c>
      <c r="F196" s="27"/>
    </row>
    <row r="197" spans="2:6" x14ac:dyDescent="0.25">
      <c r="B197" s="31">
        <v>44713</v>
      </c>
      <c r="C197" s="47">
        <v>423861.27</v>
      </c>
      <c r="D197" s="1">
        <v>100699245.34999999</v>
      </c>
      <c r="E197" s="45">
        <v>237.57595344816474</v>
      </c>
    </row>
    <row r="198" spans="2:6" x14ac:dyDescent="0.25">
      <c r="B198" s="31">
        <v>44743</v>
      </c>
      <c r="C198" s="47">
        <v>406333.28</v>
      </c>
      <c r="D198" s="47">
        <v>93356557.629999995</v>
      </c>
      <c r="E198" s="45">
        <v>229.75365845002898</v>
      </c>
    </row>
    <row r="199" spans="2:6" x14ac:dyDescent="0.25">
      <c r="B199" s="31">
        <v>44774</v>
      </c>
      <c r="C199" s="47">
        <v>392304.46</v>
      </c>
      <c r="D199" s="47">
        <v>97253370.620000005</v>
      </c>
      <c r="E199" s="45">
        <v>247.9027911637813</v>
      </c>
    </row>
    <row r="200" spans="2:6" x14ac:dyDescent="0.25">
      <c r="B200" s="31">
        <v>44805</v>
      </c>
      <c r="C200" s="47">
        <v>370228.51</v>
      </c>
      <c r="D200" s="47">
        <v>92297157.579999998</v>
      </c>
      <c r="E200" s="45">
        <v>249.29781226194601</v>
      </c>
    </row>
    <row r="201" spans="2:6" x14ac:dyDescent="0.25">
      <c r="B201" s="31">
        <v>44835</v>
      </c>
      <c r="C201" s="47">
        <v>391825.89</v>
      </c>
      <c r="D201" s="47">
        <v>96009732.050000012</v>
      </c>
      <c r="E201" s="45">
        <v>245.03161863551182</v>
      </c>
    </row>
    <row r="202" spans="2:6" x14ac:dyDescent="0.25">
      <c r="B202" s="31">
        <v>44866</v>
      </c>
      <c r="C202" s="47">
        <v>363580.06</v>
      </c>
      <c r="D202" s="47">
        <v>90810792.469999999</v>
      </c>
      <c r="E202" s="45">
        <v>249.76835217530908</v>
      </c>
    </row>
    <row r="203" spans="2:6" x14ac:dyDescent="0.25">
      <c r="B203" s="31">
        <v>44896</v>
      </c>
      <c r="C203" s="47">
        <v>407587.85</v>
      </c>
      <c r="D203" s="47">
        <v>97839332.210000008</v>
      </c>
      <c r="E203" s="45">
        <v>240.04477123152716</v>
      </c>
    </row>
    <row r="204" spans="2:6" x14ac:dyDescent="0.25">
      <c r="B204" s="28">
        <v>44927</v>
      </c>
      <c r="C204" s="29">
        <v>344520.81</v>
      </c>
      <c r="D204" s="30">
        <v>70848067.430000007</v>
      </c>
      <c r="E204" s="44">
        <v>205.64234546528556</v>
      </c>
    </row>
    <row r="205" spans="2:6" x14ac:dyDescent="0.25">
      <c r="B205" s="31">
        <v>44958</v>
      </c>
      <c r="C205" s="32">
        <v>304323.45</v>
      </c>
      <c r="D205" s="47">
        <v>75962488.260000005</v>
      </c>
      <c r="E205" s="45">
        <v>249.61102491444549</v>
      </c>
    </row>
    <row r="206" spans="2:6" x14ac:dyDescent="0.25">
      <c r="B206" s="31">
        <v>44986</v>
      </c>
      <c r="C206" s="32">
        <v>395279.61</v>
      </c>
      <c r="D206" s="47">
        <v>98325759.479999989</v>
      </c>
      <c r="E206" s="45">
        <v>248.74988993234433</v>
      </c>
    </row>
    <row r="207" spans="2:6" x14ac:dyDescent="0.25">
      <c r="B207" s="31">
        <v>45017</v>
      </c>
      <c r="C207" s="32">
        <v>335350</v>
      </c>
      <c r="D207" s="47">
        <v>88650933.75</v>
      </c>
      <c r="E207" s="45">
        <v>264.35346280005962</v>
      </c>
    </row>
    <row r="208" spans="2:6" x14ac:dyDescent="0.25">
      <c r="B208" s="31">
        <v>45047</v>
      </c>
      <c r="C208" s="32">
        <v>467606.05</v>
      </c>
      <c r="D208" s="47">
        <v>115945947.14</v>
      </c>
      <c r="E208" s="45">
        <v>247.95647348874124</v>
      </c>
    </row>
    <row r="209" spans="2:6" x14ac:dyDescent="0.25">
      <c r="B209" s="31">
        <v>45078</v>
      </c>
      <c r="C209" s="32">
        <v>401727.83</v>
      </c>
      <c r="D209" s="47">
        <v>101045339.36</v>
      </c>
      <c r="E209" s="45">
        <v>251.52685926688227</v>
      </c>
    </row>
    <row r="210" spans="2:6" x14ac:dyDescent="0.25">
      <c r="B210" s="31">
        <v>45108</v>
      </c>
      <c r="C210" s="32">
        <v>440159.15</v>
      </c>
      <c r="D210" s="47">
        <v>107674615.91</v>
      </c>
      <c r="E210" s="45">
        <v>244.62655362270669</v>
      </c>
    </row>
    <row r="211" spans="2:6" x14ac:dyDescent="0.25">
      <c r="B211" s="31">
        <v>45139</v>
      </c>
      <c r="C211" s="32">
        <v>423382.03</v>
      </c>
      <c r="D211" s="47">
        <v>104408321.95</v>
      </c>
      <c r="E211" s="45">
        <v>246.60546398249352</v>
      </c>
    </row>
    <row r="212" spans="2:6" x14ac:dyDescent="0.25">
      <c r="B212" s="31">
        <v>45170</v>
      </c>
      <c r="C212" s="32">
        <v>448116.92</v>
      </c>
      <c r="D212" s="47">
        <v>114387985.3</v>
      </c>
      <c r="E212" s="45">
        <v>255.26370506161652</v>
      </c>
    </row>
    <row r="213" spans="2:6" x14ac:dyDescent="0.25">
      <c r="B213" s="31">
        <v>45200</v>
      </c>
      <c r="C213" s="32">
        <v>480146.72</v>
      </c>
      <c r="D213" s="47">
        <v>119348148.59999999</v>
      </c>
      <c r="E213" s="45">
        <v>248.5659979099722</v>
      </c>
    </row>
    <row r="214" spans="2:6" x14ac:dyDescent="0.25">
      <c r="B214" s="31">
        <v>45231</v>
      </c>
      <c r="C214" s="32">
        <v>464353.36</v>
      </c>
      <c r="D214" s="47">
        <v>114135023.38</v>
      </c>
      <c r="E214" s="45">
        <v>245.79346939580668</v>
      </c>
    </row>
    <row r="215" spans="2:6" x14ac:dyDescent="0.25">
      <c r="B215" s="31">
        <v>45261</v>
      </c>
      <c r="C215" s="32">
        <v>477150.57</v>
      </c>
      <c r="D215" s="47">
        <v>119258546.56999999</v>
      </c>
      <c r="E215" s="45">
        <v>249.93902149168551</v>
      </c>
      <c r="F215" s="49"/>
    </row>
    <row r="216" spans="2:6" x14ac:dyDescent="0.25">
      <c r="B216" s="56">
        <v>45292</v>
      </c>
      <c r="C216" s="57">
        <v>416188.83</v>
      </c>
      <c r="D216" s="58">
        <v>91846779.560000002</v>
      </c>
      <c r="E216" s="60">
        <v>220.68535467422322</v>
      </c>
      <c r="F216" s="49"/>
    </row>
    <row r="217" spans="2:6" x14ac:dyDescent="0.25">
      <c r="B217" s="59">
        <v>45323</v>
      </c>
      <c r="C217" s="32">
        <v>417434</v>
      </c>
      <c r="D217" s="47">
        <v>102882539</v>
      </c>
      <c r="E217" s="45">
        <v>246</v>
      </c>
      <c r="F217" s="49"/>
    </row>
    <row r="218" spans="2:6" x14ac:dyDescent="0.25">
      <c r="B218" s="59">
        <v>45352</v>
      </c>
      <c r="C218" s="32">
        <v>472029.99</v>
      </c>
      <c r="D218" s="47">
        <v>114067279.65000001</v>
      </c>
      <c r="E218" s="45">
        <v>241.65261120379239</v>
      </c>
      <c r="F218" s="49"/>
    </row>
    <row r="219" spans="2:6" x14ac:dyDescent="0.25">
      <c r="B219" s="59">
        <v>45383</v>
      </c>
      <c r="C219" s="32">
        <v>592940.04</v>
      </c>
      <c r="D219" s="47">
        <v>139265572.13</v>
      </c>
      <c r="E219" s="45">
        <v>234.87294285270394</v>
      </c>
      <c r="F219" s="49"/>
    </row>
    <row r="220" spans="2:6" x14ac:dyDescent="0.25">
      <c r="B220" s="59">
        <v>45413</v>
      </c>
      <c r="C220" s="32">
        <v>487554.15</v>
      </c>
      <c r="D220" s="47">
        <v>127857416.51000001</v>
      </c>
      <c r="E220" s="45">
        <v>262.24249452086502</v>
      </c>
      <c r="F220" s="49"/>
    </row>
    <row r="221" spans="2:6" x14ac:dyDescent="0.25">
      <c r="B221" s="59">
        <v>45444</v>
      </c>
      <c r="C221" s="32">
        <v>408170.05</v>
      </c>
      <c r="D221" s="47">
        <v>107616769.69</v>
      </c>
      <c r="E221" s="45">
        <v>263.65670310695259</v>
      </c>
      <c r="F221" s="49"/>
    </row>
    <row r="222" spans="2:6" x14ac:dyDescent="0.25">
      <c r="B222" s="59">
        <v>45474</v>
      </c>
      <c r="C222" s="32">
        <v>554303.22</v>
      </c>
      <c r="D222" s="47">
        <v>145792928.61000001</v>
      </c>
      <c r="E222" s="45">
        <v>263.02017262320794</v>
      </c>
      <c r="F222" s="49"/>
    </row>
    <row r="223" spans="2:6" x14ac:dyDescent="0.25">
      <c r="B223" s="59">
        <v>45505</v>
      </c>
      <c r="C223" s="32">
        <v>500956.51</v>
      </c>
      <c r="D223" s="47">
        <v>129904442.40000001</v>
      </c>
      <c r="E223" s="45">
        <v>259.31281420017876</v>
      </c>
      <c r="F223" s="49"/>
    </row>
    <row r="224" spans="2:6" x14ac:dyDescent="0.25">
      <c r="B224" s="59">
        <v>45536</v>
      </c>
      <c r="C224" s="32">
        <v>529614.22</v>
      </c>
      <c r="D224" s="47">
        <v>135760705.75</v>
      </c>
      <c r="E224" s="45">
        <v>256.33886067107488</v>
      </c>
      <c r="F224" s="49"/>
    </row>
    <row r="225" spans="2:6" x14ac:dyDescent="0.25">
      <c r="B225" s="59">
        <v>45566</v>
      </c>
      <c r="C225" s="32">
        <v>421652.02</v>
      </c>
      <c r="D225" s="47">
        <v>110046402.12</v>
      </c>
      <c r="E225" s="45">
        <v>260.98867525880701</v>
      </c>
      <c r="F225" s="49"/>
    </row>
    <row r="226" spans="2:6" x14ac:dyDescent="0.25">
      <c r="B226" s="59">
        <v>45597</v>
      </c>
      <c r="C226" s="32">
        <v>409561.86</v>
      </c>
      <c r="D226" s="47">
        <v>104481006.83</v>
      </c>
      <c r="E226" s="45">
        <v>255.1043371812014</v>
      </c>
      <c r="F226" s="49"/>
    </row>
    <row r="227" spans="2:6" x14ac:dyDescent="0.25">
      <c r="B227" s="59">
        <v>45627</v>
      </c>
      <c r="C227" s="32">
        <v>465584.5</v>
      </c>
      <c r="D227" s="47">
        <v>122754413.17</v>
      </c>
      <c r="E227" s="45">
        <v>263.65657183604696</v>
      </c>
    </row>
    <row r="228" spans="2:6" x14ac:dyDescent="0.25">
      <c r="B228" s="28">
        <v>45658</v>
      </c>
      <c r="C228" s="57">
        <v>426322.8</v>
      </c>
      <c r="D228" s="58">
        <v>96346830.799999997</v>
      </c>
      <c r="E228" s="60">
        <f>+D228/C228</f>
        <v>225.99502255098719</v>
      </c>
    </row>
    <row r="229" spans="2:6" x14ac:dyDescent="0.25">
      <c r="B229" s="31">
        <v>45689</v>
      </c>
      <c r="C229" s="32">
        <v>398228.41</v>
      </c>
      <c r="D229" s="47">
        <v>102401858.16</v>
      </c>
      <c r="E229" s="45">
        <v>257.14352765539758</v>
      </c>
    </row>
    <row r="230" spans="2:6" x14ac:dyDescent="0.25">
      <c r="B230" s="31">
        <v>45717</v>
      </c>
      <c r="C230" s="32">
        <v>450092.46</v>
      </c>
      <c r="D230" s="1">
        <v>120151198.17</v>
      </c>
      <c r="E230" s="45">
        <v>266.94781372254045</v>
      </c>
    </row>
    <row r="231" spans="2:6" x14ac:dyDescent="0.25">
      <c r="B231" s="31">
        <v>45748</v>
      </c>
      <c r="C231" s="32">
        <v>468212.4</v>
      </c>
      <c r="D231" s="1">
        <v>125764022.93000001</v>
      </c>
      <c r="E231" s="45">
        <v>268.60463953966189</v>
      </c>
    </row>
    <row r="232" spans="2:6" x14ac:dyDescent="0.25">
      <c r="B232" s="31">
        <v>45778</v>
      </c>
      <c r="C232" s="32">
        <v>455384.9</v>
      </c>
      <c r="D232" s="1">
        <v>122411831.91</v>
      </c>
      <c r="E232" s="45">
        <v>268.80959801258228</v>
      </c>
    </row>
    <row r="233" spans="2:6" x14ac:dyDescent="0.25">
      <c r="B233" s="31">
        <v>45809</v>
      </c>
      <c r="C233" s="32">
        <v>459708.72</v>
      </c>
      <c r="D233" s="1">
        <v>122456074.22</v>
      </c>
      <c r="E233" s="45">
        <v>266.37753188584287</v>
      </c>
    </row>
    <row r="234" spans="2:6" x14ac:dyDescent="0.25">
      <c r="B234" s="31">
        <v>45839</v>
      </c>
      <c r="C234" s="32">
        <v>488027.04</v>
      </c>
      <c r="D234" s="1">
        <v>131894934.2</v>
      </c>
      <c r="E234" s="45">
        <v>270.26152936116</v>
      </c>
    </row>
    <row r="235" spans="2:6" x14ac:dyDescent="0.25">
      <c r="B235" s="31">
        <v>45870</v>
      </c>
      <c r="C235" s="32">
        <v>446154.16</v>
      </c>
      <c r="D235" s="1">
        <v>120965526.47</v>
      </c>
      <c r="E235" s="45">
        <v>271.12943756929218</v>
      </c>
    </row>
    <row r="236" spans="2:6" x14ac:dyDescent="0.25">
      <c r="B236" s="31">
        <v>45901</v>
      </c>
      <c r="C236" s="32">
        <v>434102.03</v>
      </c>
      <c r="D236" s="1">
        <v>131160418.78</v>
      </c>
      <c r="E236" s="45">
        <v>302.1419153004191</v>
      </c>
    </row>
    <row r="237" spans="2:6" x14ac:dyDescent="0.25">
      <c r="B237" s="31">
        <v>45931</v>
      </c>
      <c r="C237" s="32">
        <v>434184.3</v>
      </c>
      <c r="D237" s="1">
        <v>120404797.2</v>
      </c>
      <c r="E237" s="45">
        <v>277.31264626565263</v>
      </c>
    </row>
    <row r="238" spans="2:6" x14ac:dyDescent="0.25">
      <c r="B238" s="31">
        <v>45962</v>
      </c>
      <c r="C238" s="32">
        <v>447903.16</v>
      </c>
      <c r="D238" s="1">
        <v>121833219.2</v>
      </c>
      <c r="E238" s="45">
        <v>272.00794743220837</v>
      </c>
    </row>
    <row r="239" spans="2:6" x14ac:dyDescent="0.25">
      <c r="B239" s="33">
        <v>45992</v>
      </c>
      <c r="C239" s="34">
        <v>551319.71</v>
      </c>
      <c r="D239" s="35">
        <v>147539984.11000001</v>
      </c>
      <c r="E239" s="46">
        <v>267.61238793730053</v>
      </c>
    </row>
    <row r="240" spans="2:6" x14ac:dyDescent="0.25">
      <c r="B240" s="28">
        <v>46023</v>
      </c>
      <c r="C240" s="57">
        <v>420500.13</v>
      </c>
      <c r="D240" s="58">
        <v>106969001.94</v>
      </c>
      <c r="E240" s="60">
        <v>254.38518161694742</v>
      </c>
    </row>
    <row r="241" spans="2:5" x14ac:dyDescent="0.25">
      <c r="B241" s="31">
        <v>46054</v>
      </c>
      <c r="C241" s="32">
        <v>333232.75</v>
      </c>
      <c r="D241" s="47">
        <v>89770812.489999995</v>
      </c>
      <c r="E241" s="45">
        <v>269.39372702713041</v>
      </c>
    </row>
    <row r="242" spans="2:5" x14ac:dyDescent="0.25">
      <c r="B242" s="31">
        <v>46082</v>
      </c>
      <c r="C242" s="32">
        <v>432185.46</v>
      </c>
      <c r="D242" s="47">
        <v>121218844.84</v>
      </c>
      <c r="E242" s="45">
        <v>280.47876677757739</v>
      </c>
    </row>
    <row r="243" spans="2:5" x14ac:dyDescent="0.25">
      <c r="B243" s="31">
        <v>46113</v>
      </c>
      <c r="C243" s="32">
        <v>423413</v>
      </c>
      <c r="D243" s="47">
        <v>119808776</v>
      </c>
      <c r="E243" s="45">
        <v>282.95960681415073</v>
      </c>
    </row>
    <row r="244" spans="2:5" x14ac:dyDescent="0.25">
      <c r="B244" s="31">
        <v>46143</v>
      </c>
      <c r="C244" s="32">
        <v>468350.56</v>
      </c>
      <c r="D244" s="47">
        <v>131177730.88</v>
      </c>
      <c r="E244" s="45">
        <v>280.08449670691118</v>
      </c>
    </row>
    <row r="245" spans="2:5" x14ac:dyDescent="0.25">
      <c r="B245" s="33">
        <v>46174</v>
      </c>
      <c r="C245" s="34">
        <v>454916</v>
      </c>
      <c r="D245" s="35">
        <v>127138807</v>
      </c>
      <c r="E245" s="46">
        <v>279.47754530506728</v>
      </c>
    </row>
    <row r="246" spans="2:5" x14ac:dyDescent="0.25">
      <c r="B246" s="37" t="s">
        <v>24</v>
      </c>
    </row>
    <row r="247" spans="2:5" x14ac:dyDescent="0.25">
      <c r="B247" s="37" t="s">
        <v>31</v>
      </c>
    </row>
  </sheetData>
  <mergeCells count="1">
    <mergeCell ref="C9:D9"/>
  </mergeCells>
  <hyperlinks>
    <hyperlink ref="E9" location="Manteca!A1" display="Volver a hoja principal" xr:uid="{00000000-0004-0000-0100-000000000000}"/>
  </hyperlink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93f0a2-03ef-45d5-a257-c7b71ce04207" xsi:nil="true"/>
    <lcf76f155ced4ddcb4097134ff3c332f xmlns="f4d36658-c2d2-4aca-88d8-9ecde1689242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8A96D9EA1D9545B6EFAC7C8387E0F1" ma:contentTypeVersion="16" ma:contentTypeDescription="Crear nuevo documento." ma:contentTypeScope="" ma:versionID="0d13b557246e747723a516aa573a1fbd">
  <xsd:schema xmlns:xsd="http://www.w3.org/2001/XMLSchema" xmlns:xs="http://www.w3.org/2001/XMLSchema" xmlns:p="http://schemas.microsoft.com/office/2006/metadata/properties" xmlns:ns2="f4d36658-c2d2-4aca-88d8-9ecde1689242" xmlns:ns3="b293f0a2-03ef-45d5-a257-c7b71ce04207" targetNamespace="http://schemas.microsoft.com/office/2006/metadata/properties" ma:root="true" ma:fieldsID="90407ce9be83cd6c392ee726c6e0a5b5" ns2:_="" ns3:_="">
    <xsd:import namespace="f4d36658-c2d2-4aca-88d8-9ecde1689242"/>
    <xsd:import namespace="b293f0a2-03ef-45d5-a257-c7b71ce042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36658-c2d2-4aca-88d8-9ecde16892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5339038e-3fc0-44b1-9afd-0be1f0e05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93f0a2-03ef-45d5-a257-c7b71ce0420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8a38fa9-94db-420e-8c1b-06c1e1260228}" ma:internalName="TaxCatchAll" ma:showField="CatchAllData" ma:web="b293f0a2-03ef-45d5-a257-c7b71ce042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D2F313-9069-45DA-BAF7-90A9B691C2F3}">
  <ds:schemaRefs>
    <ds:schemaRef ds:uri="http://schemas.microsoft.com/office/2006/metadata/properties"/>
    <ds:schemaRef ds:uri="http://schemas.microsoft.com/office/infopath/2007/PartnerControls"/>
    <ds:schemaRef ds:uri="b293f0a2-03ef-45d5-a257-c7b71ce04207"/>
    <ds:schemaRef ds:uri="f4d36658-c2d2-4aca-88d8-9ecde1689242"/>
  </ds:schemaRefs>
</ds:datastoreItem>
</file>

<file path=customXml/itemProps2.xml><?xml version="1.0" encoding="utf-8"?>
<ds:datastoreItem xmlns:ds="http://schemas.openxmlformats.org/officeDocument/2006/customXml" ds:itemID="{51763BF9-23CE-4C2F-B54E-4EEEF88CB85A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8B2B2583-6ADA-4EAB-BCCA-0F8EFDB95F5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D0526FE-9E46-4C82-9E49-C098CAB86A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36658-c2d2-4aca-88d8-9ecde1689242"/>
    <ds:schemaRef ds:uri="b293f0a2-03ef-45d5-a257-c7b71ce042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Manteca</vt:lpstr>
      <vt:lpstr>Listado Datos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axp</dc:creator>
  <cp:keywords/>
  <dc:description/>
  <cp:lastModifiedBy>Natalia Di Candia</cp:lastModifiedBy>
  <cp:revision/>
  <dcterms:created xsi:type="dcterms:W3CDTF">2010-03-11T18:38:35Z</dcterms:created>
  <dcterms:modified xsi:type="dcterms:W3CDTF">2026-08-11T18:37:07Z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Natalia Di Candia</vt:lpwstr>
  </property>
  <property fmtid="{D5CDD505-2E9C-101B-9397-08002B2CF9AE}" pid="3" name="Order">
    <vt:lpwstr>6975600.00000000</vt:lpwstr>
  </property>
  <property fmtid="{D5CDD505-2E9C-101B-9397-08002B2CF9AE}" pid="4" name="display_urn:schemas-microsoft-com:office:office#Author">
    <vt:lpwstr>Natalia Di Candia</vt:lpwstr>
  </property>
  <property fmtid="{D5CDD505-2E9C-101B-9397-08002B2CF9AE}" pid="5" name="ContentTypeId">
    <vt:lpwstr>0x010100A68A96D9EA1D9545B6EFAC7C8387E0F1</vt:lpwstr>
  </property>
  <property fmtid="{D5CDD505-2E9C-101B-9397-08002B2CF9AE}" pid="6" name="MediaServiceImageTags">
    <vt:lpwstr/>
  </property>
</Properties>
</file>