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leorguy.sharepoint.com/sites/FS/Documentos compartidos/FS/Area de Información y Estudios Economicos/6.- Pagina de internet/1- Estadísticas/Uruguay/3- Mercado Interno/"/>
    </mc:Choice>
  </mc:AlternateContent>
  <xr:revisionPtr revIDLastSave="490" documentId="8_{133EE0F5-60F3-4F5B-8D62-C787E00E349A}" xr6:coauthVersionLast="47" xr6:coauthVersionMax="47" xr10:uidLastSave="{4D125913-0135-470B-A8B1-4AEEF4A237B0}"/>
  <bookViews>
    <workbookView xWindow="-120" yWindow="-120" windowWidth="29040" windowHeight="15720" xr2:uid="{00000000-000D-0000-FFFF-FFFF00000000}"/>
  </bookViews>
  <sheets>
    <sheet name="Leche Fluida" sheetId="3" r:id="rId1"/>
    <sheet name="Listado Datos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6" i="3" l="1"/>
  <c r="R77" i="3"/>
  <c r="R78" i="3"/>
  <c r="R79" i="3"/>
  <c r="R80" i="3"/>
  <c r="R81" i="3"/>
  <c r="Q77" i="3"/>
  <c r="Q78" i="3"/>
  <c r="Q79" i="3"/>
  <c r="Q80" i="3"/>
  <c r="Q81" i="3"/>
  <c r="P77" i="3"/>
  <c r="P78" i="3"/>
  <c r="P79" i="3"/>
  <c r="P80" i="3"/>
  <c r="P81" i="3"/>
  <c r="O80" i="3"/>
  <c r="O81" i="3"/>
  <c r="E81" i="3"/>
  <c r="F81" i="3"/>
  <c r="G81" i="3"/>
  <c r="H81" i="3"/>
  <c r="I81" i="3"/>
  <c r="J81" i="3"/>
  <c r="K81" i="3"/>
  <c r="L81" i="3"/>
  <c r="M81" i="3"/>
  <c r="N81" i="3"/>
  <c r="D81" i="3"/>
  <c r="C81" i="3"/>
  <c r="Q74" i="3"/>
  <c r="Q75" i="3"/>
  <c r="R75" i="3" s="1"/>
  <c r="Q76" i="3"/>
  <c r="Q70" i="3"/>
  <c r="Q71" i="3"/>
  <c r="R71" i="3" s="1"/>
  <c r="Q72" i="3"/>
  <c r="R72" i="3" s="1"/>
  <c r="Q73" i="3"/>
  <c r="O48" i="3"/>
  <c r="O49" i="3"/>
  <c r="P49" i="3" s="1"/>
  <c r="O50" i="3"/>
  <c r="P50" i="3" s="1"/>
  <c r="O51" i="3"/>
  <c r="O52" i="3"/>
  <c r="P52" i="3" s="1"/>
  <c r="O53" i="3"/>
  <c r="P53" i="3" s="1"/>
  <c r="O54" i="3"/>
  <c r="P54" i="3" s="1"/>
  <c r="O55" i="3"/>
  <c r="P55" i="3" s="1"/>
  <c r="O56" i="3"/>
  <c r="O27" i="3"/>
  <c r="O28" i="3"/>
  <c r="O29" i="3"/>
  <c r="O30" i="3"/>
  <c r="O31" i="3"/>
  <c r="P31" i="3" s="1"/>
  <c r="O32" i="3"/>
  <c r="P32" i="3" s="1"/>
  <c r="P28" i="3" l="1"/>
  <c r="P30" i="3"/>
  <c r="O78" i="3"/>
  <c r="P51" i="3"/>
  <c r="O75" i="3"/>
  <c r="R73" i="3"/>
  <c r="O77" i="3"/>
  <c r="O76" i="3"/>
  <c r="O79" i="3"/>
  <c r="R74" i="3"/>
  <c r="P29" i="3"/>
  <c r="P56" i="3"/>
  <c r="P76" i="3" l="1"/>
  <c r="E229" i="4" l="1"/>
  <c r="L80" i="3"/>
  <c r="K79" i="3" l="1"/>
  <c r="Q69" i="3" l="1"/>
  <c r="R70" i="3" s="1"/>
  <c r="Q68" i="3"/>
  <c r="R69" i="3" s="1"/>
  <c r="Q67" i="3"/>
  <c r="R68" i="3" s="1"/>
  <c r="Q66" i="3"/>
  <c r="Q65" i="3"/>
  <c r="Q64" i="3"/>
  <c r="Q63" i="3"/>
  <c r="O26" i="3"/>
  <c r="O15" i="3"/>
  <c r="O39" i="3"/>
  <c r="O25" i="3"/>
  <c r="O24" i="3"/>
  <c r="O47" i="3"/>
  <c r="O23" i="3"/>
  <c r="O46" i="3"/>
  <c r="O22" i="3"/>
  <c r="O45" i="3"/>
  <c r="O21" i="3"/>
  <c r="O20" i="3"/>
  <c r="O44" i="3"/>
  <c r="P44" i="3" s="1"/>
  <c r="O41" i="3"/>
  <c r="O40" i="3"/>
  <c r="O16" i="3"/>
  <c r="P17" i="3" s="1"/>
  <c r="O42" i="3"/>
  <c r="O43" i="3"/>
  <c r="O19" i="3"/>
  <c r="O18" i="3"/>
  <c r="O17" i="3"/>
  <c r="P18" i="3" s="1"/>
  <c r="O63" i="3" l="1"/>
  <c r="P40" i="3"/>
  <c r="P22" i="3"/>
  <c r="P24" i="3"/>
  <c r="O72" i="3"/>
  <c r="O73" i="3"/>
  <c r="P73" i="3" s="1"/>
  <c r="P25" i="3"/>
  <c r="P26" i="3"/>
  <c r="O74" i="3"/>
  <c r="P27" i="3"/>
  <c r="P21" i="3"/>
  <c r="O69" i="3"/>
  <c r="P46" i="3"/>
  <c r="O70" i="3"/>
  <c r="P45" i="3"/>
  <c r="P48" i="3"/>
  <c r="O71" i="3"/>
  <c r="P47" i="3"/>
  <c r="R65" i="3"/>
  <c r="R66" i="3"/>
  <c r="O64" i="3"/>
  <c r="P64" i="3" s="1"/>
  <c r="P16" i="3"/>
  <c r="R67" i="3"/>
  <c r="O66" i="3"/>
  <c r="P19" i="3"/>
  <c r="P43" i="3"/>
  <c r="P23" i="3"/>
  <c r="R64" i="3"/>
  <c r="P41" i="3"/>
  <c r="O65" i="3"/>
  <c r="P20" i="3"/>
  <c r="O67" i="3"/>
  <c r="P42" i="3"/>
  <c r="O68" i="3"/>
  <c r="P70" i="3" l="1"/>
  <c r="P74" i="3"/>
  <c r="P75" i="3"/>
  <c r="P71" i="3"/>
  <c r="P67" i="3"/>
  <c r="P65" i="3"/>
  <c r="P72" i="3"/>
  <c r="P68" i="3"/>
  <c r="P69" i="3"/>
  <c r="P66" i="3"/>
</calcChain>
</file>

<file path=xl/sharedStrings.xml><?xml version="1.0" encoding="utf-8"?>
<sst xmlns="http://schemas.openxmlformats.org/spreadsheetml/2006/main" count="81" uniqueCount="38">
  <si>
    <t xml:space="preserve">Venta de Leche Fluida en el Mercado Interno (*) </t>
  </si>
  <si>
    <t>Acceder al listado de datos</t>
  </si>
  <si>
    <t>Volúmen (litro)</t>
  </si>
  <si>
    <t>Año/Mes</t>
  </si>
  <si>
    <t xml:space="preserve">Ene 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</si>
  <si>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</si>
  <si>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</si>
  <si>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</si>
  <si>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</si>
  <si>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</si>
  <si>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</si>
  <si>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</si>
  <si>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</si>
  <si>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</si>
  <si>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</si>
  <si>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</si>
  <si>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</si>
  <si>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Variación</t>
  </si>
  <si>
    <t>2017</t>
  </si>
  <si>
    <t>2018</t>
  </si>
  <si>
    <t>2019</t>
  </si>
  <si>
    <t>2020</t>
  </si>
  <si>
    <t>2021</t>
  </si>
  <si>
    <t>Fuente: Instituto Nacional de Estadísticas, INE</t>
  </si>
  <si>
    <t>Facturación ($ corrientes)</t>
  </si>
  <si>
    <t>Fuente: INE</t>
  </si>
  <si>
    <t>Precio Promedio ($/lt)</t>
  </si>
  <si>
    <t>PROMEDIO</t>
  </si>
  <si>
    <t xml:space="preserve">Prom. ponderado </t>
  </si>
  <si>
    <t>(*) Tanto el volúmen como la facturación y el precio promedio  son datos de puerta de fábrica de la encuesta del Instituto Nacional de Estadística, la cual no incluye  la totalidad de las industrias del país.</t>
  </si>
  <si>
    <t>(*) Leche Fluida incluye toda la leche que se vende en bolsa de un litro.</t>
  </si>
  <si>
    <t>Leche Fluida en el Mercado Interno (*)</t>
  </si>
  <si>
    <t>Volver a hoja principal</t>
  </si>
  <si>
    <t>Mes-Año</t>
  </si>
  <si>
    <t>Volúmen (litros)</t>
  </si>
  <si>
    <t>Facturación ($)</t>
  </si>
  <si>
    <t>(*) Tanto el volúmen como la facturación y el precio promedio  son datos de puerta de fábrica de la encuesta del Instituto Nacional de Estadística, la cual no incluye  la totalidad de las industrias del paìs</t>
  </si>
  <si>
    <t>(*) Leche Fluida incluye toda la leche que se vende en bolsa de un litro (taridada y mediana vida).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</si>
</sst>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_(* #,##0_);_(* \(#,##0\);_(* &quot;-&quot;??_);_(@_)"/>
    <numFmt numFmtId="167" formatCode="_(* #,##0.0_);_(* \(#,##0.0\);_(* &quot;-&quot;??_);_(@_)"/>
    <numFmt numFmtId="168" formatCode="General_)"/>
    <numFmt numFmtId="169" formatCode="_ [$€-2]\ * #,##0.00_ ;_ [$€-2]\ * \-#,##0.00_ ;_ [$€-2]\ * &quot;-&quot;??_ "/>
    <numFmt numFmtId="170" formatCode="#,"/>
    <numFmt numFmtId="171" formatCode="_([$€]* #,##0.00_);_([$€]* \(#,##0.00\);_([$€]* &quot;-&quot;??_);_(@_)"/>
  </numFmts>
  <fonts count="3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</font>
    <font>
      <sz val="10"/>
      <name val="MS Sans Serif"/>
      <family val="2"/>
    </font>
    <font>
      <sz val="10"/>
      <name val="Courier"/>
      <family val="3"/>
    </font>
    <font>
      <sz val="1"/>
      <color indexed="16"/>
      <name val="Courier"/>
      <family val="3"/>
    </font>
    <font>
      <sz val="11"/>
      <color theme="1"/>
      <name val="Calibri"/>
      <family val="2"/>
      <scheme val="minor"/>
    </font>
    <font>
      <sz val="11"/>
      <color rgb="FF1C267D"/>
      <name val="Arial Narrow"/>
      <family val="2"/>
    </font>
    <font>
      <sz val="10"/>
      <color theme="1"/>
      <name val="Arial Narrow"/>
      <family val="2"/>
    </font>
    <font>
      <u/>
      <sz val="11"/>
      <color theme="10"/>
      <name val="Calibri"/>
      <family val="2"/>
    </font>
    <font>
      <u/>
      <sz val="10"/>
      <color theme="10"/>
      <name val="MS Sans Serif"/>
      <family val="2"/>
    </font>
    <font>
      <b/>
      <sz val="11"/>
      <color rgb="FF1C267D"/>
      <name val="Arial Narrow"/>
      <family val="2"/>
    </font>
    <font>
      <sz val="10"/>
      <color theme="1"/>
      <name val="Calibri"/>
      <family val="2"/>
      <scheme val="minor"/>
    </font>
    <font>
      <i/>
      <sz val="10"/>
      <color rgb="FF1C267D"/>
      <name val="Arial Narrow"/>
      <family val="2"/>
    </font>
    <font>
      <sz val="10"/>
      <color rgb="FF1C267D"/>
      <name val="Arial Narrow"/>
      <family val="2"/>
    </font>
    <font>
      <b/>
      <sz val="14"/>
      <color theme="0"/>
      <name val="Arial Narrow"/>
      <family val="2"/>
    </font>
    <font>
      <b/>
      <sz val="11"/>
      <color theme="0"/>
      <name val="Arial Narrow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DCE6F0"/>
        <bgColor indexed="64"/>
      </patternFill>
    </fill>
    <fill>
      <patternFill patternType="solid">
        <fgColor rgb="FF1C267D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1C267D"/>
      </top>
      <bottom style="medium">
        <color rgb="FF1C267D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158">
    <xf numFmtId="0" fontId="0" fillId="0" borderId="0"/>
    <xf numFmtId="0" fontId="7" fillId="2" borderId="0"/>
    <xf numFmtId="0" fontId="8" fillId="0" borderId="0"/>
    <xf numFmtId="169" fontId="1" fillId="0" borderId="0" applyFont="0" applyFill="0" applyBorder="0" applyAlignment="0" applyProtection="0"/>
    <xf numFmtId="170" fontId="5" fillId="0" borderId="0">
      <protection locked="0"/>
    </xf>
    <xf numFmtId="170" fontId="5" fillId="0" borderId="0">
      <protection locked="0"/>
    </xf>
    <xf numFmtId="170" fontId="5" fillId="0" borderId="0">
      <protection locked="0"/>
    </xf>
    <xf numFmtId="170" fontId="5" fillId="0" borderId="0">
      <protection locked="0"/>
    </xf>
    <xf numFmtId="170" fontId="5" fillId="0" borderId="0">
      <protection locked="0"/>
    </xf>
    <xf numFmtId="170" fontId="5" fillId="0" borderId="0">
      <protection locked="0"/>
    </xf>
    <xf numFmtId="170" fontId="5" fillId="0" borderId="0"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29"/>
    <xf numFmtId="164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1" fillId="0" borderId="0"/>
    <xf numFmtId="0" fontId="3" fillId="0" borderId="0"/>
    <xf numFmtId="0" fontId="1" fillId="0" borderId="0"/>
    <xf numFmtId="168" fontId="4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1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13" fillId="0" borderId="0" applyAlignment="0">
      <alignment horizontal="left" vertical="top" wrapText="1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4" fillId="0" borderId="0">
      <alignment horizontal="left" indent="1"/>
    </xf>
    <xf numFmtId="0" fontId="15" fillId="3" borderId="0">
      <alignment horizontal="center" vertical="center"/>
    </xf>
    <xf numFmtId="17" fontId="16" fillId="3" borderId="0"/>
    <xf numFmtId="0" fontId="11" fillId="2" borderId="0">
      <alignment horizontal="left"/>
    </xf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7" borderId="42" applyNumberFormat="0" applyAlignment="0" applyProtection="0"/>
    <xf numFmtId="0" fontId="25" fillId="8" borderId="43" applyNumberFormat="0" applyAlignment="0" applyProtection="0"/>
    <xf numFmtId="0" fontId="26" fillId="8" borderId="42" applyNumberFormat="0" applyAlignment="0" applyProtection="0"/>
    <xf numFmtId="0" fontId="28" fillId="9" borderId="45" applyNumberFormat="0" applyAlignment="0" applyProtection="0"/>
    <xf numFmtId="0" fontId="31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31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31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31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31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31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31" fillId="14" borderId="0" applyNumberFormat="0" applyBorder="0" applyAlignment="0" applyProtection="0"/>
    <xf numFmtId="0" fontId="31" fillId="18" borderId="0" applyNumberFormat="0" applyBorder="0" applyAlignment="0" applyProtection="0"/>
    <xf numFmtId="0" fontId="31" fillId="22" borderId="0" applyNumberFormat="0" applyBorder="0" applyAlignment="0" applyProtection="0"/>
    <xf numFmtId="0" fontId="31" fillId="26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27" fillId="0" borderId="44" applyNumberFormat="0" applyFill="0" applyAlignment="0" applyProtection="0"/>
    <xf numFmtId="0" fontId="19" fillId="0" borderId="39" applyNumberFormat="0" applyFill="0" applyAlignment="0" applyProtection="0"/>
    <xf numFmtId="0" fontId="21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2" fillId="6" borderId="0" applyNumberFormat="0" applyBorder="0" applyAlignment="0" applyProtection="0"/>
    <xf numFmtId="0" fontId="6" fillId="10" borderId="46" applyNumberFormat="0" applyFont="0" applyAlignment="0" applyProtection="0"/>
    <xf numFmtId="9" fontId="6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0" borderId="40" applyNumberFormat="0" applyFill="0" applyAlignment="0" applyProtection="0"/>
    <xf numFmtId="0" fontId="21" fillId="0" borderId="41" applyNumberFormat="0" applyFill="0" applyAlignment="0" applyProtection="0"/>
    <xf numFmtId="0" fontId="17" fillId="0" borderId="47" applyNumberFormat="0" applyFill="0" applyAlignment="0" applyProtection="0"/>
    <xf numFmtId="0" fontId="34" fillId="0" borderId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10" borderId="46" applyNumberFormat="0" applyFont="0" applyAlignment="0" applyProtection="0"/>
    <xf numFmtId="9" fontId="6" fillId="0" borderId="0" applyFont="0" applyFill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0" fontId="6" fillId="0" borderId="0"/>
    <xf numFmtId="43" fontId="2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6" fillId="0" borderId="0"/>
    <xf numFmtId="9" fontId="6" fillId="0" borderId="0" applyFont="0" applyFill="0" applyBorder="0" applyAlignment="0" applyProtection="0"/>
    <xf numFmtId="0" fontId="36" fillId="0" borderId="0"/>
    <xf numFmtId="0" fontId="6" fillId="0" borderId="0"/>
    <xf numFmtId="9" fontId="6" fillId="0" borderId="0" applyFont="0" applyFill="0" applyBorder="0" applyAlignment="0" applyProtection="0"/>
    <xf numFmtId="0" fontId="37" fillId="0" borderId="0"/>
  </cellStyleXfs>
  <cellXfs count="104">
    <xf numFmtId="0" fontId="0" fillId="0" borderId="0" xfId="0"/>
    <xf numFmtId="3" fontId="0" fillId="0" borderId="0" xfId="0" applyNumberFormat="1"/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3" fontId="0" fillId="0" borderId="3" xfId="0" applyNumberFormat="1" applyBorder="1"/>
    <xf numFmtId="3" fontId="0" fillId="0" borderId="4" xfId="0" applyNumberFormat="1" applyBorder="1"/>
    <xf numFmtId="3" fontId="17" fillId="0" borderId="2" xfId="0" applyNumberFormat="1" applyFont="1" applyBorder="1"/>
    <xf numFmtId="9" fontId="17" fillId="0" borderId="5" xfId="54" applyFont="1" applyBorder="1"/>
    <xf numFmtId="3" fontId="0" fillId="0" borderId="6" xfId="0" applyNumberFormat="1" applyBorder="1"/>
    <xf numFmtId="3" fontId="17" fillId="0" borderId="7" xfId="0" applyNumberFormat="1" applyFont="1" applyBorder="1"/>
    <xf numFmtId="165" fontId="0" fillId="0" borderId="3" xfId="0" applyNumberFormat="1" applyBorder="1"/>
    <xf numFmtId="165" fontId="0" fillId="0" borderId="4" xfId="0" applyNumberFormat="1" applyBorder="1"/>
    <xf numFmtId="165" fontId="17" fillId="0" borderId="2" xfId="0" applyNumberFormat="1" applyFont="1" applyBorder="1"/>
    <xf numFmtId="165" fontId="0" fillId="0" borderId="6" xfId="0" applyNumberFormat="1" applyBorder="1"/>
    <xf numFmtId="165" fontId="17" fillId="0" borderId="7" xfId="0" applyNumberFormat="1" applyFont="1" applyBorder="1"/>
    <xf numFmtId="3" fontId="0" fillId="0" borderId="8" xfId="0" applyNumberFormat="1" applyBorder="1"/>
    <xf numFmtId="3" fontId="0" fillId="0" borderId="9" xfId="0" applyNumberFormat="1" applyBorder="1"/>
    <xf numFmtId="3" fontId="17" fillId="0" borderId="10" xfId="0" applyNumberFormat="1" applyFont="1" applyBorder="1"/>
    <xf numFmtId="9" fontId="17" fillId="0" borderId="11" xfId="54" applyFont="1" applyBorder="1"/>
    <xf numFmtId="165" fontId="0" fillId="0" borderId="9" xfId="0" applyNumberFormat="1" applyBorder="1"/>
    <xf numFmtId="166" fontId="6" fillId="0" borderId="0" xfId="15" applyNumberFormat="1"/>
    <xf numFmtId="0" fontId="17" fillId="0" borderId="12" xfId="0" applyFont="1" applyBorder="1" applyAlignment="1">
      <alignment vertical="center" wrapText="1"/>
    </xf>
    <xf numFmtId="0" fontId="17" fillId="0" borderId="0" xfId="0" applyFont="1" applyAlignment="1">
      <alignment wrapText="1"/>
    </xf>
    <xf numFmtId="17" fontId="0" fillId="0" borderId="13" xfId="0" applyNumberFormat="1" applyBorder="1" applyAlignment="1">
      <alignment horizontal="center"/>
    </xf>
    <xf numFmtId="166" fontId="6" fillId="0" borderId="14" xfId="15" applyNumberFormat="1" applyBorder="1"/>
    <xf numFmtId="17" fontId="0" fillId="0" borderId="15" xfId="0" applyNumberFormat="1" applyBorder="1" applyAlignment="1">
      <alignment horizontal="center"/>
    </xf>
    <xf numFmtId="17" fontId="0" fillId="0" borderId="16" xfId="0" applyNumberFormat="1" applyBorder="1" applyAlignment="1">
      <alignment horizontal="center"/>
    </xf>
    <xf numFmtId="167" fontId="6" fillId="0" borderId="0" xfId="15" applyNumberFormat="1"/>
    <xf numFmtId="167" fontId="9" fillId="0" borderId="0" xfId="11" applyNumberFormat="1" applyAlignment="1" applyProtection="1"/>
    <xf numFmtId="167" fontId="6" fillId="0" borderId="17" xfId="15" applyNumberFormat="1" applyBorder="1"/>
    <xf numFmtId="167" fontId="6" fillId="0" borderId="18" xfId="15" applyNumberFormat="1" applyBorder="1"/>
    <xf numFmtId="166" fontId="17" fillId="0" borderId="19" xfId="15" applyNumberFormat="1" applyFont="1" applyBorder="1" applyAlignment="1">
      <alignment vertical="center" wrapText="1"/>
    </xf>
    <xf numFmtId="166" fontId="17" fillId="0" borderId="20" xfId="15" applyNumberFormat="1" applyFont="1" applyBorder="1" applyAlignment="1">
      <alignment vertical="center" wrapText="1"/>
    </xf>
    <xf numFmtId="166" fontId="6" fillId="0" borderId="12" xfId="15" applyNumberFormat="1" applyBorder="1"/>
    <xf numFmtId="166" fontId="6" fillId="0" borderId="21" xfId="15" applyNumberFormat="1" applyBorder="1"/>
    <xf numFmtId="166" fontId="6" fillId="0" borderId="22" xfId="15" applyNumberFormat="1" applyBorder="1"/>
    <xf numFmtId="167" fontId="0" fillId="0" borderId="18" xfId="0" applyNumberFormat="1" applyBorder="1"/>
    <xf numFmtId="167" fontId="0" fillId="0" borderId="23" xfId="0" applyNumberFormat="1" applyBorder="1"/>
    <xf numFmtId="167" fontId="0" fillId="0" borderId="17" xfId="0" applyNumberFormat="1" applyBorder="1"/>
    <xf numFmtId="166" fontId="6" fillId="0" borderId="24" xfId="15" applyNumberFormat="1" applyBorder="1"/>
    <xf numFmtId="0" fontId="9" fillId="0" borderId="0" xfId="11" applyAlignment="1" applyProtection="1"/>
    <xf numFmtId="166" fontId="17" fillId="0" borderId="25" xfId="15" applyNumberFormat="1" applyFont="1" applyBorder="1" applyAlignment="1">
      <alignment vertical="center" wrapText="1"/>
    </xf>
    <xf numFmtId="0" fontId="12" fillId="0" borderId="0" xfId="0" applyFont="1"/>
    <xf numFmtId="3" fontId="18" fillId="0" borderId="0" xfId="0" applyNumberFormat="1" applyFont="1"/>
    <xf numFmtId="165" fontId="17" fillId="0" borderId="10" xfId="0" applyNumberFormat="1" applyFont="1" applyBorder="1"/>
    <xf numFmtId="165" fontId="0" fillId="0" borderId="8" xfId="0" applyNumberFormat="1" applyBorder="1"/>
    <xf numFmtId="10" fontId="6" fillId="0" borderId="0" xfId="54" applyNumberFormat="1"/>
    <xf numFmtId="49" fontId="0" fillId="0" borderId="0" xfId="0" applyNumberFormat="1"/>
    <xf numFmtId="49" fontId="17" fillId="0" borderId="26" xfId="0" applyNumberFormat="1" applyFont="1" applyBorder="1"/>
    <xf numFmtId="49" fontId="17" fillId="0" borderId="7" xfId="0" applyNumberFormat="1" applyFont="1" applyBorder="1"/>
    <xf numFmtId="49" fontId="12" fillId="0" borderId="0" xfId="0" applyNumberFormat="1" applyFont="1"/>
    <xf numFmtId="49" fontId="17" fillId="0" borderId="2" xfId="0" applyNumberFormat="1" applyFont="1" applyBorder="1"/>
    <xf numFmtId="166" fontId="0" fillId="0" borderId="0" xfId="0" applyNumberFormat="1"/>
    <xf numFmtId="166" fontId="0" fillId="0" borderId="21" xfId="0" applyNumberFormat="1" applyBorder="1"/>
    <xf numFmtId="17" fontId="0" fillId="0" borderId="12" xfId="0" applyNumberFormat="1" applyBorder="1" applyAlignment="1">
      <alignment horizontal="center"/>
    </xf>
    <xf numFmtId="166" fontId="0" fillId="0" borderId="14" xfId="0" applyNumberFormat="1" applyBorder="1"/>
    <xf numFmtId="166" fontId="0" fillId="0" borderId="12" xfId="0" applyNumberFormat="1" applyBorder="1"/>
    <xf numFmtId="166" fontId="0" fillId="0" borderId="22" xfId="0" applyNumberFormat="1" applyBorder="1"/>
    <xf numFmtId="166" fontId="0" fillId="0" borderId="24" xfId="0" applyNumberFormat="1" applyBorder="1"/>
    <xf numFmtId="9" fontId="18" fillId="0" borderId="0" xfId="54" applyFont="1"/>
    <xf numFmtId="166" fontId="6" fillId="0" borderId="0" xfId="15" applyNumberFormat="1" applyBorder="1"/>
    <xf numFmtId="166" fontId="6" fillId="0" borderId="9" xfId="15" applyNumberFormat="1" applyFont="1" applyBorder="1"/>
    <xf numFmtId="166" fontId="6" fillId="0" borderId="9" xfId="15" applyNumberFormat="1" applyFont="1" applyBorder="1" applyAlignment="1">
      <alignment horizontal="center" wrapText="1"/>
    </xf>
    <xf numFmtId="0" fontId="17" fillId="0" borderId="7" xfId="0" applyFont="1" applyBorder="1" applyAlignment="1">
      <alignment horizontal="left"/>
    </xf>
    <xf numFmtId="0" fontId="17" fillId="0" borderId="10" xfId="0" applyFont="1" applyBorder="1" applyAlignment="1">
      <alignment horizontal="left"/>
    </xf>
    <xf numFmtId="49" fontId="12" fillId="0" borderId="0" xfId="0" applyNumberFormat="1" applyFont="1" applyAlignment="1">
      <alignment horizontal="left"/>
    </xf>
    <xf numFmtId="0" fontId="17" fillId="0" borderId="27" xfId="0" applyFont="1" applyBorder="1" applyAlignment="1">
      <alignment horizontal="center"/>
    </xf>
    <xf numFmtId="4" fontId="1" fillId="0" borderId="0" xfId="0" applyNumberFormat="1" applyFont="1"/>
    <xf numFmtId="166" fontId="6" fillId="0" borderId="21" xfId="15" applyNumberFormat="1" applyFont="1" applyBorder="1"/>
    <xf numFmtId="166" fontId="6" fillId="0" borderId="0" xfId="15" applyNumberFormat="1" applyFont="1" applyBorder="1"/>
    <xf numFmtId="167" fontId="6" fillId="0" borderId="18" xfId="15" applyNumberFormat="1" applyFont="1" applyBorder="1"/>
    <xf numFmtId="166" fontId="6" fillId="0" borderId="30" xfId="15" applyNumberFormat="1" applyBorder="1"/>
    <xf numFmtId="166" fontId="6" fillId="0" borderId="31" xfId="15" applyNumberFormat="1" applyBorder="1"/>
    <xf numFmtId="167" fontId="0" fillId="0" borderId="32" xfId="0" applyNumberFormat="1" applyBorder="1"/>
    <xf numFmtId="166" fontId="6" fillId="0" borderId="33" xfId="15" applyNumberFormat="1" applyBorder="1"/>
    <xf numFmtId="166" fontId="6" fillId="0" borderId="34" xfId="15" applyNumberFormat="1" applyBorder="1"/>
    <xf numFmtId="167" fontId="6" fillId="0" borderId="35" xfId="15" applyNumberFormat="1" applyBorder="1"/>
    <xf numFmtId="17" fontId="0" fillId="0" borderId="30" xfId="0" applyNumberFormat="1" applyBorder="1" applyAlignment="1">
      <alignment horizontal="center"/>
    </xf>
    <xf numFmtId="17" fontId="0" fillId="0" borderId="33" xfId="0" applyNumberFormat="1" applyBorder="1" applyAlignment="1">
      <alignment horizontal="center"/>
    </xf>
    <xf numFmtId="17" fontId="0" fillId="0" borderId="36" xfId="0" applyNumberFormat="1" applyBorder="1" applyAlignment="1">
      <alignment horizontal="center"/>
    </xf>
    <xf numFmtId="166" fontId="6" fillId="0" borderId="36" xfId="15" applyNumberFormat="1" applyBorder="1"/>
    <xf numFmtId="167" fontId="0" fillId="0" borderId="37" xfId="0" applyNumberFormat="1" applyBorder="1"/>
    <xf numFmtId="166" fontId="0" fillId="0" borderId="0" xfId="15" applyNumberFormat="1" applyFont="1"/>
    <xf numFmtId="3" fontId="0" fillId="0" borderId="38" xfId="0" applyNumberFormat="1" applyBorder="1"/>
    <xf numFmtId="3" fontId="0" fillId="0" borderId="5" xfId="0" applyNumberFormat="1" applyBorder="1"/>
    <xf numFmtId="3" fontId="0" fillId="0" borderId="11" xfId="0" applyNumberFormat="1" applyBorder="1"/>
    <xf numFmtId="166" fontId="0" fillId="0" borderId="9" xfId="15" applyNumberFormat="1" applyFont="1" applyBorder="1"/>
    <xf numFmtId="166" fontId="6" fillId="0" borderId="48" xfId="15" applyNumberFormat="1" applyBorder="1"/>
    <xf numFmtId="17" fontId="0" fillId="0" borderId="49" xfId="0" applyNumberFormat="1" applyBorder="1" applyAlignment="1">
      <alignment horizontal="center"/>
    </xf>
    <xf numFmtId="167" fontId="0" fillId="0" borderId="50" xfId="0" applyNumberFormat="1" applyBorder="1"/>
    <xf numFmtId="167" fontId="6" fillId="0" borderId="23" xfId="15" applyNumberFormat="1" applyBorder="1"/>
    <xf numFmtId="165" fontId="0" fillId="0" borderId="0" xfId="0" applyNumberFormat="1"/>
    <xf numFmtId="17" fontId="0" fillId="0" borderId="0" xfId="0" applyNumberFormat="1" applyAlignment="1">
      <alignment horizontal="center"/>
    </xf>
    <xf numFmtId="167" fontId="0" fillId="0" borderId="0" xfId="0" applyNumberFormat="1"/>
    <xf numFmtId="17" fontId="0" fillId="0" borderId="22" xfId="0" applyNumberFormat="1" applyBorder="1" applyAlignment="1">
      <alignment horizontal="center"/>
    </xf>
    <xf numFmtId="17" fontId="0" fillId="0" borderId="21" xfId="0" applyNumberForma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 applyAlignment="1">
      <alignment horizontal="center"/>
    </xf>
    <xf numFmtId="166" fontId="17" fillId="0" borderId="28" xfId="15" applyNumberFormat="1" applyFont="1" applyBorder="1" applyAlignment="1">
      <alignment horizontal="center"/>
    </xf>
    <xf numFmtId="166" fontId="17" fillId="0" borderId="27" xfId="15" applyNumberFormat="1" applyFont="1" applyBorder="1" applyAlignment="1">
      <alignment horizontal="center"/>
    </xf>
  </cellXfs>
  <cellStyles count="158">
    <cellStyle name="20% - Énfasis1" xfId="80" builtinId="30" customBuiltin="1"/>
    <cellStyle name="20% - Énfasis1 2" xfId="126" xr:uid="{C441BFEB-64C9-438B-BA63-EFB38795625E}"/>
    <cellStyle name="20% - Énfasis2" xfId="83" builtinId="34" customBuiltin="1"/>
    <cellStyle name="20% - Énfasis2 2" xfId="127" xr:uid="{79579B64-9C47-4887-A229-2BEDDA2BE20E}"/>
    <cellStyle name="20% - Énfasis3" xfId="86" builtinId="38" customBuiltin="1"/>
    <cellStyle name="20% - Énfasis3 2" xfId="128" xr:uid="{907DC5FC-F78C-4886-9FC7-1638E035365D}"/>
    <cellStyle name="20% - Énfasis4" xfId="89" builtinId="42" customBuiltin="1"/>
    <cellStyle name="20% - Énfasis4 2" xfId="129" xr:uid="{2BAF48C3-EBDD-4F04-9190-1F7FAE5FF095}"/>
    <cellStyle name="20% - Énfasis5" xfId="92" builtinId="46" customBuiltin="1"/>
    <cellStyle name="20% - Énfasis5 2" xfId="130" xr:uid="{16BEEA7C-A694-44DD-9D57-D98F67A8BB21}"/>
    <cellStyle name="20% - Énfasis6" xfId="95" builtinId="50" customBuiltin="1"/>
    <cellStyle name="20% - Énfasis6 2" xfId="131" xr:uid="{22855ECE-4B82-41AF-A2C4-E2A78B435ACA}"/>
    <cellStyle name="40% - Énfasis1" xfId="81" builtinId="31" customBuiltin="1"/>
    <cellStyle name="40% - Énfasis1 2" xfId="132" xr:uid="{D1A77189-F682-4E1E-80FF-0A1ED7E7B893}"/>
    <cellStyle name="40% - Énfasis2" xfId="84" builtinId="35" customBuiltin="1"/>
    <cellStyle name="40% - Énfasis2 2" xfId="133" xr:uid="{07839AB6-D311-410F-BA21-BBA2E17E1C78}"/>
    <cellStyle name="40% - Énfasis3" xfId="87" builtinId="39" customBuiltin="1"/>
    <cellStyle name="40% - Énfasis3 2" xfId="134" xr:uid="{BAFE5D39-4B08-4B55-B043-B307D9A398E9}"/>
    <cellStyle name="40% - Énfasis4" xfId="90" builtinId="43" customBuiltin="1"/>
    <cellStyle name="40% - Énfasis4 2" xfId="135" xr:uid="{EA0F7FFB-45E7-47A8-911C-390AFEC8CA89}"/>
    <cellStyle name="40% - Énfasis5" xfId="93" builtinId="47" customBuiltin="1"/>
    <cellStyle name="40% - Énfasis5 2" xfId="136" xr:uid="{6E8267F7-5372-4666-BB6B-D35068381932}"/>
    <cellStyle name="40% - Énfasis6" xfId="96" builtinId="51" customBuiltin="1"/>
    <cellStyle name="40% - Énfasis6 2" xfId="137" xr:uid="{8A268467-AC49-421E-8C3C-8E1B947D2305}"/>
    <cellStyle name="60% - Énfasis1 2" xfId="104" xr:uid="{7B139308-D3C4-4058-80E4-7A8D4DD14944}"/>
    <cellStyle name="60% - Énfasis2 2" xfId="105" xr:uid="{B36F2E5F-0E90-41BB-8617-479D0A144EEA}"/>
    <cellStyle name="60% - Énfasis3 2" xfId="106" xr:uid="{0C623D5F-67AA-4F15-8300-FDC5F88B6F01}"/>
    <cellStyle name="60% - Énfasis4 2" xfId="107" xr:uid="{7515382D-D6BF-4EF4-BCDF-DA45636DFC68}"/>
    <cellStyle name="60% - Énfasis5 2" xfId="108" xr:uid="{A3830508-2FCB-40DD-949B-42164D0028E4}"/>
    <cellStyle name="60% - Énfasis6 2" xfId="109" xr:uid="{2796C03F-57B2-4A28-A157-A7644EF4798E}"/>
    <cellStyle name="Bueno" xfId="73" builtinId="26" customBuiltin="1"/>
    <cellStyle name="Cálculo" xfId="77" builtinId="22" customBuiltin="1"/>
    <cellStyle name="Celda de comprobación" xfId="78" builtinId="23" customBuiltin="1"/>
    <cellStyle name="Celda vinculada 2" xfId="110" xr:uid="{ACDC4EE0-3F22-43AF-B1F7-C4C40DF8A7AF}"/>
    <cellStyle name="datos principales" xfId="1" xr:uid="{00000000-0005-0000-0000-000001000000}"/>
    <cellStyle name="datos secundarios" xfId="2" xr:uid="{00000000-0005-0000-0000-000002000000}"/>
    <cellStyle name="Encabezado 1 2" xfId="111" xr:uid="{07805D8D-B6CF-402E-B836-0E3FCF233F1F}"/>
    <cellStyle name="Encabezado 4 2" xfId="112" xr:uid="{C8E5B8CB-3A9A-442E-9F9E-5747CEFD5D03}"/>
    <cellStyle name="Énfasis1" xfId="79" builtinId="29" customBuiltin="1"/>
    <cellStyle name="Énfasis2" xfId="82" builtinId="33" customBuiltin="1"/>
    <cellStyle name="Énfasis3" xfId="85" builtinId="37" customBuiltin="1"/>
    <cellStyle name="Énfasis4" xfId="88" builtinId="41" customBuiltin="1"/>
    <cellStyle name="Énfasis5" xfId="91" builtinId="45" customBuiltin="1"/>
    <cellStyle name="Énfasis6" xfId="94" builtinId="49" customBuiltin="1"/>
    <cellStyle name="Entrada" xfId="75" builtinId="20" customBuiltin="1"/>
    <cellStyle name="Euro" xfId="3" xr:uid="{00000000-0005-0000-0000-000003000000}"/>
    <cellStyle name="Euro 2" xfId="149" xr:uid="{5710AE47-6B42-4A4C-BA20-0D178828B9D5}"/>
    <cellStyle name="F2" xfId="4" xr:uid="{00000000-0005-0000-0000-000004000000}"/>
    <cellStyle name="F3" xfId="5" xr:uid="{00000000-0005-0000-0000-000005000000}"/>
    <cellStyle name="F4" xfId="6" xr:uid="{00000000-0005-0000-0000-000006000000}"/>
    <cellStyle name="F5" xfId="7" xr:uid="{00000000-0005-0000-0000-000007000000}"/>
    <cellStyle name="F6" xfId="8" xr:uid="{00000000-0005-0000-0000-000008000000}"/>
    <cellStyle name="F7" xfId="9" xr:uid="{00000000-0005-0000-0000-000009000000}"/>
    <cellStyle name="F8" xfId="10" xr:uid="{00000000-0005-0000-0000-00000A000000}"/>
    <cellStyle name="Hipervínculo" xfId="11" builtinId="8"/>
    <cellStyle name="Hipervínculo 2" xfId="12" xr:uid="{00000000-0005-0000-0000-00000B000000}"/>
    <cellStyle name="Hipervínculo 3" xfId="13" xr:uid="{00000000-0005-0000-0000-00000C000000}"/>
    <cellStyle name="Incorrecto" xfId="74" builtinId="27" customBuiltin="1"/>
    <cellStyle name="linea de totales" xfId="14" xr:uid="{00000000-0005-0000-0000-00000E000000}"/>
    <cellStyle name="Millares" xfId="15" builtinId="3"/>
    <cellStyle name="Millares 10" xfId="138" xr:uid="{B7E9E76A-B80D-41ED-BDC5-FEA5DE5EB368}"/>
    <cellStyle name="Millares 11" xfId="143" xr:uid="{338476CD-747C-4D80-8C23-2632ED5FB69C}"/>
    <cellStyle name="Millares 12" xfId="147" xr:uid="{DA9B4FA6-D669-415A-AB16-93B6AFF89BD2}"/>
    <cellStyle name="Millares 13" xfId="150" xr:uid="{9839E716-C0DC-4EB0-A468-6474945535BC}"/>
    <cellStyle name="Millares 2" xfId="16" xr:uid="{00000000-0005-0000-0000-00000F000000}"/>
    <cellStyle name="Millares 2 2" xfId="17" xr:uid="{00000000-0005-0000-0000-000010000000}"/>
    <cellStyle name="Millares 2 2 2" xfId="99" xr:uid="{265260C4-B911-4853-813B-E89787112E55}"/>
    <cellStyle name="Millares 2 3" xfId="114" xr:uid="{EAF9607E-7B08-4BB9-8B6E-CF1E07285041}"/>
    <cellStyle name="Millares 2 4" xfId="139" xr:uid="{9659997E-9DCC-4C1C-80A6-83118667B3F4}"/>
    <cellStyle name="Millares 3" xfId="18" xr:uid="{00000000-0005-0000-0000-000011000000}"/>
    <cellStyle name="Millares 3 2" xfId="19" xr:uid="{00000000-0005-0000-0000-000012000000}"/>
    <cellStyle name="Millares 3 2 2" xfId="101" xr:uid="{0672DD50-6BF5-4942-B885-6E7A54A05514}"/>
    <cellStyle name="Millares 4" xfId="20" xr:uid="{00000000-0005-0000-0000-000013000000}"/>
    <cellStyle name="Millares 4 2" xfId="21" xr:uid="{00000000-0005-0000-0000-000014000000}"/>
    <cellStyle name="Millares 4 2 2" xfId="100" xr:uid="{4FD93C66-4352-46C7-96E1-0896AE63CDD0}"/>
    <cellStyle name="Millares 5" xfId="22" xr:uid="{00000000-0005-0000-0000-000015000000}"/>
    <cellStyle name="Millares 6" xfId="23" xr:uid="{00000000-0005-0000-0000-000016000000}"/>
    <cellStyle name="Millares 6 2" xfId="97" xr:uid="{D4DC9B84-90C2-4B42-9991-386495E1859A}"/>
    <cellStyle name="Millares 7" xfId="24" xr:uid="{00000000-0005-0000-0000-000017000000}"/>
    <cellStyle name="Millares 7 2" xfId="98" xr:uid="{7738D28E-19C4-4563-8A2E-7D76E7F3201A}"/>
    <cellStyle name="Millares 8" xfId="25" xr:uid="{00000000-0005-0000-0000-000018000000}"/>
    <cellStyle name="Millares 8 2" xfId="102" xr:uid="{C1A01EFC-F4BB-4149-BFD8-D9F99EADDB57}"/>
    <cellStyle name="Millares 9" xfId="26" xr:uid="{00000000-0005-0000-0000-000019000000}"/>
    <cellStyle name="Millares 9 2" xfId="113" xr:uid="{95BD1BF4-8747-41C2-9460-2791E6785C96}"/>
    <cellStyle name="Neutral 2" xfId="115" xr:uid="{09F9B850-6145-47B9-AF2D-2C3730D505E4}"/>
    <cellStyle name="Normal" xfId="0" builtinId="0"/>
    <cellStyle name="Normal 10" xfId="27" xr:uid="{00000000-0005-0000-0000-00001B000000}"/>
    <cellStyle name="Normal 11" xfId="28" xr:uid="{00000000-0005-0000-0000-00001C000000}"/>
    <cellStyle name="Normal 12" xfId="29" xr:uid="{00000000-0005-0000-0000-00001D000000}"/>
    <cellStyle name="Normal 13" xfId="30" xr:uid="{00000000-0005-0000-0000-00001E000000}"/>
    <cellStyle name="Normal 14" xfId="31" xr:uid="{00000000-0005-0000-0000-00001F000000}"/>
    <cellStyle name="Normal 15" xfId="32" xr:uid="{00000000-0005-0000-0000-000020000000}"/>
    <cellStyle name="Normal 16" xfId="33" xr:uid="{00000000-0005-0000-0000-000021000000}"/>
    <cellStyle name="Normal 17" xfId="34" xr:uid="{00000000-0005-0000-0000-000022000000}"/>
    <cellStyle name="Normal 18" xfId="35" xr:uid="{00000000-0005-0000-0000-000023000000}"/>
    <cellStyle name="Normal 19" xfId="36" xr:uid="{00000000-0005-0000-0000-000024000000}"/>
    <cellStyle name="Normal 2" xfId="37" xr:uid="{00000000-0005-0000-0000-000025000000}"/>
    <cellStyle name="Normal 2 2" xfId="38" xr:uid="{00000000-0005-0000-0000-000026000000}"/>
    <cellStyle name="Normal 2 2 2" xfId="146" xr:uid="{DDAA91A4-2BE4-47FA-8236-418C2A5CB940}"/>
    <cellStyle name="Normal 2 3" xfId="39" xr:uid="{00000000-0005-0000-0000-000027000000}"/>
    <cellStyle name="Normal 2 4" xfId="157" xr:uid="{D03A2528-CF71-4043-BC93-4888900EAF5D}"/>
    <cellStyle name="Normal 20" xfId="40" xr:uid="{00000000-0005-0000-0000-000028000000}"/>
    <cellStyle name="Normal 21" xfId="41" xr:uid="{00000000-0005-0000-0000-000029000000}"/>
    <cellStyle name="Normal 22" xfId="42" xr:uid="{00000000-0005-0000-0000-00002A000000}"/>
    <cellStyle name="Normal 23" xfId="43" xr:uid="{00000000-0005-0000-0000-00002B000000}"/>
    <cellStyle name="Normal 24" xfId="44" xr:uid="{00000000-0005-0000-0000-00002C000000}"/>
    <cellStyle name="Normal 24 2" xfId="103" xr:uid="{0D570D96-3483-43DD-A8EA-8478FA308C52}"/>
    <cellStyle name="Normal 25" xfId="125" xr:uid="{A09F427C-E770-4374-A0A0-9FEB79F97D97}"/>
    <cellStyle name="Normal 26" xfId="142" xr:uid="{A16A0E4E-A80A-4883-90C5-403676F51043}"/>
    <cellStyle name="Normal 27" xfId="144" xr:uid="{C397EBD2-2D89-4AA5-9B8D-28836F89EF53}"/>
    <cellStyle name="Normal 28" xfId="148" xr:uid="{0D101F3D-F4A1-4D65-A55C-77F02C7F0FC5}"/>
    <cellStyle name="Normal 29" xfId="151" xr:uid="{4A6DA9A8-6BEC-428D-8930-75946CA36D98}"/>
    <cellStyle name="Normal 3" xfId="45" xr:uid="{00000000-0005-0000-0000-00002D000000}"/>
    <cellStyle name="Normal 3 2" xfId="46" xr:uid="{00000000-0005-0000-0000-00002E000000}"/>
    <cellStyle name="Normal 3 2 2" xfId="154" xr:uid="{FBE0B955-ECCE-4D73-BEFC-6923F4FB1782}"/>
    <cellStyle name="Normal 3 3" xfId="152" xr:uid="{5615F6B4-F2BA-4CA4-8723-BF468B126398}"/>
    <cellStyle name="Normal 30" xfId="155" xr:uid="{8BC60426-63F5-4153-B269-0BEC4B57D1F9}"/>
    <cellStyle name="Normal 4" xfId="47" xr:uid="{00000000-0005-0000-0000-00002F000000}"/>
    <cellStyle name="Normal 4 2" xfId="124" xr:uid="{30926443-BC11-48EE-A747-C8600C944437}"/>
    <cellStyle name="Normal 5" xfId="48" xr:uid="{00000000-0005-0000-0000-000030000000}"/>
    <cellStyle name="Normal 6" xfId="49" xr:uid="{00000000-0005-0000-0000-000031000000}"/>
    <cellStyle name="Normal 7" xfId="50" xr:uid="{00000000-0005-0000-0000-000032000000}"/>
    <cellStyle name="Normal 8" xfId="51" xr:uid="{00000000-0005-0000-0000-000033000000}"/>
    <cellStyle name="Normal 9" xfId="52" xr:uid="{00000000-0005-0000-0000-000034000000}"/>
    <cellStyle name="Notas 2" xfId="116" xr:uid="{2A3F8991-E588-4CDC-9C26-83D4EF4CEC57}"/>
    <cellStyle name="Notas 3" xfId="140" xr:uid="{0ABCCCCF-CD9A-4359-8149-D8AB4D07BC18}"/>
    <cellStyle name="Notas al pie" xfId="53" xr:uid="{00000000-0005-0000-0000-000035000000}"/>
    <cellStyle name="Porcentaje" xfId="54" builtinId="5"/>
    <cellStyle name="Porcentaje 2" xfId="55" xr:uid="{00000000-0005-0000-0000-000037000000}"/>
    <cellStyle name="Porcentaje 3" xfId="56" xr:uid="{00000000-0005-0000-0000-000038000000}"/>
    <cellStyle name="Porcentaje 4" xfId="57" xr:uid="{00000000-0005-0000-0000-000039000000}"/>
    <cellStyle name="Porcentaje 5" xfId="58" xr:uid="{00000000-0005-0000-0000-00003A000000}"/>
    <cellStyle name="Porcentaje 5 2" xfId="117" xr:uid="{8202304C-7C4F-443C-BF56-8F5F93E0A609}"/>
    <cellStyle name="Porcentaje 6" xfId="141" xr:uid="{6BA7321E-AEF0-4AA1-BF95-41D68D6CD6C6}"/>
    <cellStyle name="Porcentaje 7" xfId="145" xr:uid="{AE14D57B-7140-452E-963C-461DB588BBE0}"/>
    <cellStyle name="Porcentaje 8" xfId="153" xr:uid="{1C1724DD-4B6C-4446-9CFB-ABFD458463D1}"/>
    <cellStyle name="Porcentaje 9" xfId="156" xr:uid="{213E99F3-2515-48E1-8C16-34B683542C63}"/>
    <cellStyle name="Porcentual 2" xfId="59" xr:uid="{00000000-0005-0000-0000-00003B000000}"/>
    <cellStyle name="Porcentual 2 2" xfId="60" xr:uid="{00000000-0005-0000-0000-00003C000000}"/>
    <cellStyle name="Porcentual 3" xfId="61" xr:uid="{00000000-0005-0000-0000-00003D000000}"/>
    <cellStyle name="Porcentual 4" xfId="62" xr:uid="{00000000-0005-0000-0000-00003E000000}"/>
    <cellStyle name="Porcentual 5" xfId="63" xr:uid="{00000000-0005-0000-0000-00003F000000}"/>
    <cellStyle name="Porcentual 6" xfId="64" xr:uid="{00000000-0005-0000-0000-000040000000}"/>
    <cellStyle name="Porcentual 7" xfId="65" xr:uid="{00000000-0005-0000-0000-000041000000}"/>
    <cellStyle name="Porcentual 8" xfId="66" xr:uid="{00000000-0005-0000-0000-000042000000}"/>
    <cellStyle name="Salida" xfId="76" builtinId="21" customBuiltin="1"/>
    <cellStyle name="Separador de milhares_Plan1" xfId="67" xr:uid="{00000000-0005-0000-0000-000043000000}"/>
    <cellStyle name="Standard 2" xfId="68" xr:uid="{00000000-0005-0000-0000-000044000000}"/>
    <cellStyle name="subtitulos de las filas" xfId="69" xr:uid="{00000000-0005-0000-0000-000045000000}"/>
    <cellStyle name="Texto de advertencia 2" xfId="118" xr:uid="{7E08569B-F9D7-4244-968D-96F2360CF5FA}"/>
    <cellStyle name="Texto explicativo 2" xfId="119" xr:uid="{9CFB90D8-3B3C-44B0-82A8-07ED4219C1B7}"/>
    <cellStyle name="Título 2 2" xfId="121" xr:uid="{0AA9FDC4-01DB-405F-AB0D-4AEB59921E16}"/>
    <cellStyle name="Título 3 2" xfId="122" xr:uid="{0999237F-EA11-4814-B28E-B678267D154F}"/>
    <cellStyle name="Título 4" xfId="120" xr:uid="{C2521C31-5626-4E58-8E54-7DD2EA22C813}"/>
    <cellStyle name="titulo del informe" xfId="70" xr:uid="{00000000-0005-0000-0000-000046000000}"/>
    <cellStyle name="titulos de las columnas" xfId="71" xr:uid="{00000000-0005-0000-0000-000047000000}"/>
    <cellStyle name="titulos de las filas" xfId="72" xr:uid="{00000000-0005-0000-0000-000048000000}"/>
    <cellStyle name="Total 2" xfId="123" xr:uid="{038C46B1-8EBB-48BF-94FF-E6F9AE87DD98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2ADB272-80B8-4EC3-B254-51B12B41C981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0</xdr:row>
      <xdr:rowOff>0</xdr:rowOff>
    </xdr:from>
    <xdr:to>
      <xdr:col>9</xdr:col>
      <xdr:colOff>9525</xdr:colOff>
      <xdr:row>7</xdr:row>
      <xdr:rowOff>85725</xdr:rowOff>
    </xdr:to>
    <xdr:pic>
      <xdr:nvPicPr>
        <xdr:cNvPr id="2355" name="Imagen 2">
          <a:extLst>
            <a:ext uri="{FF2B5EF4-FFF2-40B4-BE49-F238E27FC236}">
              <a16:creationId xmlns:a16="http://schemas.microsoft.com/office/drawing/2014/main" id="{4B451628-7487-E0EE-9D08-824E31237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0"/>
          <a:ext cx="2247900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676275</xdr:colOff>
      <xdr:row>0</xdr:row>
      <xdr:rowOff>0</xdr:rowOff>
    </xdr:from>
    <xdr:to>
      <xdr:col>4</xdr:col>
      <xdr:colOff>0</xdr:colOff>
      <xdr:row>8</xdr:row>
      <xdr:rowOff>0</xdr:rowOff>
    </xdr:to>
    <xdr:pic>
      <xdr:nvPicPr>
        <xdr:cNvPr id="7380" name="Imagen 2">
          <a:extLst>
            <a:ext uri="{FF2B5EF4-FFF2-40B4-BE49-F238E27FC236}">
              <a16:creationId xmlns:a16="http://schemas.microsoft.com/office/drawing/2014/main" id="{E59FA99D-DF10-BAD3-C62F-4FFDD4F7F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2438400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R85"/>
  <sheetViews>
    <sheetView showGridLines="0" tabSelected="1" topLeftCell="A11" workbookViewId="0">
      <selection activeCell="G34" sqref="G34"/>
    </sheetView>
  </sheetViews>
  <sheetFormatPr baseColWidth="10" defaultColWidth="9.140625" defaultRowHeight="15" x14ac:dyDescent="0.25"/>
  <cols>
    <col min="1" max="1" width="12.28515625" customWidth="1"/>
    <col min="2" max="2" width="11.42578125" style="47" customWidth="1"/>
    <col min="3" max="3" width="11.7109375" customWidth="1"/>
    <col min="4" max="4" width="11.42578125" customWidth="1"/>
    <col min="5" max="5" width="14.140625" bestFit="1" customWidth="1"/>
    <col min="6" max="6" width="11.85546875" customWidth="1"/>
    <col min="7" max="7" width="11.5703125" bestFit="1" customWidth="1"/>
    <col min="8" max="10" width="11.42578125" customWidth="1"/>
    <col min="11" max="11" width="12.7109375" bestFit="1" customWidth="1"/>
    <col min="12" max="12" width="15.140625" bestFit="1" customWidth="1"/>
    <col min="13" max="13" width="11.28515625" customWidth="1"/>
    <col min="14" max="14" width="12" customWidth="1"/>
    <col min="15" max="15" width="13.42578125" customWidth="1"/>
    <col min="16" max="16" width="11.42578125" customWidth="1"/>
    <col min="17" max="17" width="16.85546875" customWidth="1"/>
    <col min="18" max="256" width="11.42578125" customWidth="1"/>
  </cols>
  <sheetData>
    <row r="8" spans="2:16" ht="15.75" thickBot="1" x14ac:dyDescent="0.3"/>
    <row r="9" spans="2:16" ht="15.75" thickBot="1" x14ac:dyDescent="0.3">
      <c r="F9" s="96" t="s">
        <v>0</v>
      </c>
      <c r="G9" s="97"/>
      <c r="H9" s="97"/>
      <c r="I9" s="97"/>
      <c r="J9" s="98"/>
    </row>
    <row r="10" spans="2:16" x14ac:dyDescent="0.25">
      <c r="K10" s="40" t="s">
        <v>1</v>
      </c>
    </row>
    <row r="11" spans="2:16" ht="15.75" thickBot="1" x14ac:dyDescent="0.3">
      <c r="B11"/>
      <c r="K11" s="67"/>
    </row>
    <row r="12" spans="2:16" ht="15.75" thickBot="1" x14ac:dyDescent="0.3">
      <c r="G12" s="99" t="s">
        <v>2</v>
      </c>
      <c r="H12" s="100"/>
      <c r="I12" s="101"/>
    </row>
    <row r="13" spans="2:16" ht="15.75" thickBot="1" x14ac:dyDescent="0.3"/>
    <row r="14" spans="2:16" ht="15.75" thickBot="1" x14ac:dyDescent="0.3">
      <c r="B14" s="48" t="s">
        <v>3</v>
      </c>
      <c r="C14" s="2" t="s">
        <v>4</v>
      </c>
      <c r="D14" s="2" t="s">
        <v>5</v>
      </c>
      <c r="E14" s="2" t="s">
        <v>6</v>
      </c>
      <c r="F14" s="2" t="s">
        <v>7</v>
      </c>
      <c r="G14" s="2" t="s">
        <v>8</v>
      </c>
      <c r="H14" s="2" t="s">
        <v>9</v>
      </c>
      <c r="I14" s="2" t="s">
        <v>10</v>
      </c>
      <c r="J14" s="2" t="s">
        <v>11</v>
      </c>
      <c r="K14" s="2" t="s">
        <v>12</v>
      </c>
      <c r="L14" s="2" t="s">
        <v>13</v>
      </c>
      <c r="M14" s="2" t="s">
        <v>14</v>
      </c>
      <c r="N14" s="2" t="s">
        <v>15</v>
      </c>
      <c r="O14" s="3" t="s">
        <v>16</v>
      </c>
      <c r="P14" s="66" t="s">
        <v>17</v>
      </c>
    </row>
    <row r="15" spans="2:16" x14ac:dyDescent="0.25">
      <c r="B15" s="49">
        <v>2007</v>
      </c>
      <c r="C15" s="4">
        <v>16880449</v>
      </c>
      <c r="D15" s="5">
        <v>15969043</v>
      </c>
      <c r="E15" s="5">
        <v>18226396</v>
      </c>
      <c r="F15" s="5">
        <v>17753062</v>
      </c>
      <c r="G15" s="5">
        <v>19815690</v>
      </c>
      <c r="H15" s="5">
        <v>19030189</v>
      </c>
      <c r="I15" s="5">
        <v>19689275</v>
      </c>
      <c r="J15" s="5">
        <v>20699093</v>
      </c>
      <c r="K15" s="5">
        <v>18136594</v>
      </c>
      <c r="L15" s="5">
        <v>18756605</v>
      </c>
      <c r="M15" s="5">
        <v>18111782</v>
      </c>
      <c r="N15" s="5">
        <v>17107642</v>
      </c>
      <c r="O15" s="6">
        <f t="shared" ref="O15:O20" si="0">SUM(C15:N15)</f>
        <v>220175820</v>
      </c>
      <c r="P15" s="7"/>
    </row>
    <row r="16" spans="2:16" x14ac:dyDescent="0.25">
      <c r="B16" s="49">
        <v>2008</v>
      </c>
      <c r="C16" s="8">
        <v>16492774</v>
      </c>
      <c r="D16" s="1">
        <v>16687880</v>
      </c>
      <c r="E16" s="1">
        <v>17621607</v>
      </c>
      <c r="F16" s="1">
        <v>18338447</v>
      </c>
      <c r="G16" s="1">
        <v>19106217</v>
      </c>
      <c r="H16" s="1">
        <v>18528102</v>
      </c>
      <c r="I16" s="1">
        <v>18848696</v>
      </c>
      <c r="J16" s="1">
        <v>18962948</v>
      </c>
      <c r="K16" s="1">
        <v>18485546</v>
      </c>
      <c r="L16" s="1">
        <v>18639439</v>
      </c>
      <c r="M16" s="1">
        <v>16840532</v>
      </c>
      <c r="N16" s="1">
        <v>17019366</v>
      </c>
      <c r="O16" s="9">
        <f t="shared" si="0"/>
        <v>215571554</v>
      </c>
      <c r="P16" s="7">
        <f>+O16/O15-1</f>
        <v>-2.0911769512201639E-2</v>
      </c>
    </row>
    <row r="17" spans="2:16" ht="17.25" customHeight="1" x14ac:dyDescent="0.25">
      <c r="B17" s="49">
        <v>2009</v>
      </c>
      <c r="C17" s="8">
        <v>17139590</v>
      </c>
      <c r="D17" s="1">
        <v>15792277</v>
      </c>
      <c r="E17" s="1">
        <v>17950368</v>
      </c>
      <c r="F17" s="1">
        <v>17826167</v>
      </c>
      <c r="G17" s="1">
        <v>18854708</v>
      </c>
      <c r="H17" s="1">
        <v>18748371</v>
      </c>
      <c r="I17" s="1">
        <v>19972974</v>
      </c>
      <c r="J17" s="1">
        <v>19585339</v>
      </c>
      <c r="K17" s="1">
        <v>18509241</v>
      </c>
      <c r="L17" s="1">
        <v>18986811</v>
      </c>
      <c r="M17" s="1">
        <v>17653965</v>
      </c>
      <c r="N17" s="1">
        <v>17477794</v>
      </c>
      <c r="O17" s="9">
        <f t="shared" si="0"/>
        <v>218497605</v>
      </c>
      <c r="P17" s="7">
        <f>+O17/O16-1</f>
        <v>1.3573455985755878E-2</v>
      </c>
    </row>
    <row r="18" spans="2:16" ht="17.25" customHeight="1" x14ac:dyDescent="0.25">
      <c r="B18" s="49">
        <v>2010</v>
      </c>
      <c r="C18" s="8">
        <v>16873068</v>
      </c>
      <c r="D18" s="1">
        <v>16341135</v>
      </c>
      <c r="E18" s="1">
        <v>18865724</v>
      </c>
      <c r="F18" s="1">
        <v>19365725</v>
      </c>
      <c r="G18" s="1">
        <v>18517773</v>
      </c>
      <c r="H18" s="1">
        <v>19084495</v>
      </c>
      <c r="I18" s="1">
        <v>20256172</v>
      </c>
      <c r="J18" s="1">
        <v>19583547</v>
      </c>
      <c r="K18" s="1">
        <v>18784696</v>
      </c>
      <c r="L18" s="1">
        <v>18748211</v>
      </c>
      <c r="M18" s="1">
        <v>18385506</v>
      </c>
      <c r="N18" s="1">
        <v>17509516</v>
      </c>
      <c r="O18" s="9">
        <f t="shared" si="0"/>
        <v>222315568</v>
      </c>
      <c r="P18" s="7">
        <f>+O18/O17-1</f>
        <v>1.7473706405157108E-2</v>
      </c>
    </row>
    <row r="19" spans="2:16" ht="17.25" customHeight="1" x14ac:dyDescent="0.25">
      <c r="B19" s="49">
        <v>2011</v>
      </c>
      <c r="C19" s="8">
        <v>17114263</v>
      </c>
      <c r="D19" s="1">
        <v>16540772</v>
      </c>
      <c r="E19" s="1">
        <v>18922615</v>
      </c>
      <c r="F19" s="1">
        <v>18734736</v>
      </c>
      <c r="G19" s="1">
        <v>19942517</v>
      </c>
      <c r="H19" s="1">
        <v>19287179</v>
      </c>
      <c r="I19" s="1">
        <v>19973861</v>
      </c>
      <c r="J19" s="1">
        <v>20850795</v>
      </c>
      <c r="K19" s="1">
        <v>18107938</v>
      </c>
      <c r="L19" s="1">
        <v>19288888</v>
      </c>
      <c r="M19" s="1">
        <v>18501055</v>
      </c>
      <c r="N19" s="1">
        <v>17587899.5</v>
      </c>
      <c r="O19" s="9">
        <f t="shared" si="0"/>
        <v>224852518.5</v>
      </c>
      <c r="P19" s="7">
        <f>+O19/O18-1</f>
        <v>1.141148378776613E-2</v>
      </c>
    </row>
    <row r="20" spans="2:16" ht="17.25" customHeight="1" x14ac:dyDescent="0.25">
      <c r="B20" s="49">
        <v>2012</v>
      </c>
      <c r="C20" s="8">
        <v>17347866.5</v>
      </c>
      <c r="D20" s="1">
        <v>16956513</v>
      </c>
      <c r="E20" s="1">
        <v>19209992.5</v>
      </c>
      <c r="F20" s="1">
        <v>18421118</v>
      </c>
      <c r="G20" s="1">
        <v>19945749</v>
      </c>
      <c r="H20" s="1">
        <v>19443502</v>
      </c>
      <c r="I20" s="1">
        <v>19901717.5</v>
      </c>
      <c r="J20" s="1">
        <v>21415848</v>
      </c>
      <c r="K20" s="1">
        <v>21014515</v>
      </c>
      <c r="L20" s="1">
        <v>19567711</v>
      </c>
      <c r="M20" s="1">
        <v>18201567.5</v>
      </c>
      <c r="N20" s="1">
        <v>17164586</v>
      </c>
      <c r="O20" s="9">
        <f t="shared" si="0"/>
        <v>228590686</v>
      </c>
      <c r="P20" s="7">
        <f>+O20/O19-1</f>
        <v>1.6624975005561149E-2</v>
      </c>
    </row>
    <row r="21" spans="2:16" ht="17.25" customHeight="1" x14ac:dyDescent="0.25">
      <c r="B21" s="49">
        <v>2013</v>
      </c>
      <c r="C21" s="8">
        <v>17541066</v>
      </c>
      <c r="D21" s="1">
        <v>16480728</v>
      </c>
      <c r="E21" s="1">
        <v>18426660</v>
      </c>
      <c r="F21" s="1">
        <v>19422685</v>
      </c>
      <c r="G21" s="1">
        <v>20488169</v>
      </c>
      <c r="H21" s="1">
        <v>18424388</v>
      </c>
      <c r="I21" s="1">
        <v>21831976</v>
      </c>
      <c r="J21" s="1">
        <v>20529450</v>
      </c>
      <c r="K21" s="1">
        <v>18758269.859999999</v>
      </c>
      <c r="L21" s="1">
        <v>19670240.649999999</v>
      </c>
      <c r="M21" s="1">
        <v>18362672</v>
      </c>
      <c r="N21" s="1">
        <v>16998635.5</v>
      </c>
      <c r="O21" s="9">
        <f t="shared" ref="O21:O32" si="1">SUM(C21:N21)</f>
        <v>226934940.01000002</v>
      </c>
      <c r="P21" s="7">
        <f t="shared" ref="P21:P32" si="2">O21/O20-1</f>
        <v>-7.243278450986268E-3</v>
      </c>
    </row>
    <row r="22" spans="2:16" ht="17.25" customHeight="1" x14ac:dyDescent="0.25">
      <c r="B22" s="49">
        <v>2014</v>
      </c>
      <c r="C22" s="8">
        <v>17511969.5</v>
      </c>
      <c r="D22" s="1">
        <v>16482215</v>
      </c>
      <c r="E22" s="1">
        <v>18508493</v>
      </c>
      <c r="F22" s="1">
        <v>18614152</v>
      </c>
      <c r="G22" s="1">
        <v>19646708</v>
      </c>
      <c r="H22" s="1">
        <v>19852347</v>
      </c>
      <c r="I22" s="1">
        <v>19963935</v>
      </c>
      <c r="J22" s="1">
        <v>19381015</v>
      </c>
      <c r="K22" s="1">
        <v>19322204</v>
      </c>
      <c r="L22" s="1">
        <v>19265000</v>
      </c>
      <c r="M22" s="1">
        <v>17487272</v>
      </c>
      <c r="N22" s="1">
        <v>17829850.5</v>
      </c>
      <c r="O22" s="9">
        <f t="shared" si="1"/>
        <v>223865161</v>
      </c>
      <c r="P22" s="7">
        <f t="shared" si="2"/>
        <v>-1.3527132533512676E-2</v>
      </c>
    </row>
    <row r="23" spans="2:16" ht="17.25" customHeight="1" x14ac:dyDescent="0.25">
      <c r="B23" s="49">
        <v>2015</v>
      </c>
      <c r="C23" s="8">
        <v>16874102</v>
      </c>
      <c r="D23" s="1">
        <v>15022207</v>
      </c>
      <c r="E23" s="1">
        <v>18023988.449999999</v>
      </c>
      <c r="F23" s="1">
        <v>17534045</v>
      </c>
      <c r="G23" s="1">
        <v>19150131</v>
      </c>
      <c r="H23" s="1">
        <v>18538786</v>
      </c>
      <c r="I23" s="1">
        <v>18940191</v>
      </c>
      <c r="J23" s="1">
        <v>18770268</v>
      </c>
      <c r="K23" s="1">
        <v>18326199</v>
      </c>
      <c r="L23" s="1">
        <v>18688059</v>
      </c>
      <c r="M23" s="1">
        <v>17127212</v>
      </c>
      <c r="N23" s="1">
        <v>16732260.630000001</v>
      </c>
      <c r="O23" s="9">
        <f t="shared" si="1"/>
        <v>213727449.07999998</v>
      </c>
      <c r="P23" s="7">
        <f t="shared" si="2"/>
        <v>-4.5284902191636722E-2</v>
      </c>
    </row>
    <row r="24" spans="2:16" ht="17.25" customHeight="1" x14ac:dyDescent="0.25">
      <c r="B24" s="49">
        <v>2016</v>
      </c>
      <c r="C24" s="8">
        <v>14919666</v>
      </c>
      <c r="D24" s="1">
        <v>15555517.5</v>
      </c>
      <c r="E24" s="1">
        <v>17476940.5</v>
      </c>
      <c r="F24" s="1">
        <v>18818869.91</v>
      </c>
      <c r="G24" s="1">
        <v>19074192.5</v>
      </c>
      <c r="H24" s="1">
        <v>19455545</v>
      </c>
      <c r="I24" s="1">
        <v>19731074.780000001</v>
      </c>
      <c r="J24" s="1">
        <v>20765211.740000002</v>
      </c>
      <c r="K24" s="1">
        <v>18833220.449999999</v>
      </c>
      <c r="L24" s="1">
        <v>18740425.490000002</v>
      </c>
      <c r="M24" s="1">
        <v>17965241.390000001</v>
      </c>
      <c r="N24" s="1">
        <v>17506642.079999998</v>
      </c>
      <c r="O24" s="9">
        <f t="shared" si="1"/>
        <v>218842547.33999997</v>
      </c>
      <c r="P24" s="7">
        <f t="shared" si="2"/>
        <v>2.3932809201710814E-2</v>
      </c>
    </row>
    <row r="25" spans="2:16" ht="17.25" customHeight="1" x14ac:dyDescent="0.25">
      <c r="B25" s="49" t="s">
        <v>18</v>
      </c>
      <c r="C25" s="8">
        <v>15893843.82</v>
      </c>
      <c r="D25" s="1">
        <v>15454696.140000001</v>
      </c>
      <c r="E25" s="1">
        <v>18883702.539999999</v>
      </c>
      <c r="F25" s="1">
        <v>17455839.509999998</v>
      </c>
      <c r="G25" s="1">
        <v>19785522.439999998</v>
      </c>
      <c r="H25" s="1">
        <v>18960297.59</v>
      </c>
      <c r="I25" s="1">
        <v>19058158.850000001</v>
      </c>
      <c r="J25" s="1">
        <v>19962874.699999999</v>
      </c>
      <c r="K25" s="1">
        <v>18538376</v>
      </c>
      <c r="L25" s="1">
        <v>18278821.969999999</v>
      </c>
      <c r="M25" s="1">
        <v>17524588.920000002</v>
      </c>
      <c r="N25" s="1">
        <v>17605383.509999998</v>
      </c>
      <c r="O25" s="9">
        <f t="shared" si="1"/>
        <v>217402105.98999995</v>
      </c>
      <c r="P25" s="7">
        <f t="shared" si="2"/>
        <v>-6.5820900346317268E-3</v>
      </c>
    </row>
    <row r="26" spans="2:16" ht="17.25" customHeight="1" x14ac:dyDescent="0.25">
      <c r="B26" s="49" t="s">
        <v>19</v>
      </c>
      <c r="C26" s="8">
        <v>14607822.68</v>
      </c>
      <c r="D26" s="1">
        <v>15271484.99</v>
      </c>
      <c r="E26" s="1">
        <v>17351450.060000002</v>
      </c>
      <c r="F26" s="1">
        <v>17229228.23</v>
      </c>
      <c r="G26" s="1">
        <v>18737391.630000003</v>
      </c>
      <c r="H26" s="1">
        <v>18324647.77</v>
      </c>
      <c r="I26" s="1">
        <v>18952973.77</v>
      </c>
      <c r="J26" s="1">
        <v>18916356.800000001</v>
      </c>
      <c r="K26" s="1">
        <v>16445032.699999999</v>
      </c>
      <c r="L26" s="1">
        <v>17543656.850000001</v>
      </c>
      <c r="M26" s="1">
        <v>16520919.35</v>
      </c>
      <c r="N26" s="1">
        <v>15328006.66</v>
      </c>
      <c r="O26" s="9">
        <f t="shared" si="1"/>
        <v>205228971.48999998</v>
      </c>
      <c r="P26" s="7">
        <f t="shared" si="2"/>
        <v>-5.5993636513162026E-2</v>
      </c>
    </row>
    <row r="27" spans="2:16" ht="16.5" customHeight="1" x14ac:dyDescent="0.25">
      <c r="B27" s="49" t="s">
        <v>20</v>
      </c>
      <c r="C27" s="8">
        <v>15372853.91</v>
      </c>
      <c r="D27" s="1">
        <v>14468615.42</v>
      </c>
      <c r="E27" s="1">
        <v>16003508</v>
      </c>
      <c r="F27" s="1">
        <v>16524954.16</v>
      </c>
      <c r="G27" s="1">
        <v>17497241.530000001</v>
      </c>
      <c r="H27" s="1">
        <v>16176314.439999999</v>
      </c>
      <c r="I27" s="1">
        <v>18552579.109999999</v>
      </c>
      <c r="J27" s="1">
        <v>18137615.449999999</v>
      </c>
      <c r="K27" s="1">
        <v>16196476.82</v>
      </c>
      <c r="L27" s="1">
        <v>16565954.5</v>
      </c>
      <c r="M27" s="1">
        <v>15451944.200000001</v>
      </c>
      <c r="N27" s="1">
        <v>14705594.420000002</v>
      </c>
      <c r="O27" s="9">
        <f t="shared" si="1"/>
        <v>195653651.95999998</v>
      </c>
      <c r="P27" s="7">
        <f t="shared" si="2"/>
        <v>-4.6656763226368247E-2</v>
      </c>
    </row>
    <row r="28" spans="2:16" ht="16.5" customHeight="1" x14ac:dyDescent="0.25">
      <c r="B28" s="49" t="s">
        <v>21</v>
      </c>
      <c r="C28" s="8">
        <v>14986958.550000001</v>
      </c>
      <c r="D28" s="1">
        <v>14877847.9</v>
      </c>
      <c r="E28" s="1">
        <v>17694018.719999999</v>
      </c>
      <c r="F28" s="1">
        <v>17114886.189999998</v>
      </c>
      <c r="G28" s="1">
        <v>17330577.939999998</v>
      </c>
      <c r="H28" s="1">
        <v>16790479.23</v>
      </c>
      <c r="I28" s="1">
        <v>17683119.34</v>
      </c>
      <c r="J28" s="1">
        <v>16694489.060000001</v>
      </c>
      <c r="K28" s="1">
        <v>15616156.08</v>
      </c>
      <c r="L28" s="1">
        <v>17230142.609999999</v>
      </c>
      <c r="M28" s="1">
        <v>15217832.23</v>
      </c>
      <c r="N28" s="1">
        <v>15483473.199999999</v>
      </c>
      <c r="O28" s="9">
        <f t="shared" si="1"/>
        <v>196719981.04999998</v>
      </c>
      <c r="P28" s="7">
        <f t="shared" si="2"/>
        <v>5.4500852875365435E-3</v>
      </c>
    </row>
    <row r="29" spans="2:16" ht="16.5" customHeight="1" x14ac:dyDescent="0.25">
      <c r="B29" s="49" t="s">
        <v>22</v>
      </c>
      <c r="C29" s="8">
        <v>14380172.359999999</v>
      </c>
      <c r="D29" s="1">
        <v>14762960.84</v>
      </c>
      <c r="E29" s="1">
        <v>16373624.960000001</v>
      </c>
      <c r="F29" s="1">
        <v>16672513.949999999</v>
      </c>
      <c r="G29" s="1">
        <v>16263682.199999999</v>
      </c>
      <c r="H29" s="1">
        <v>16207668.17</v>
      </c>
      <c r="I29" s="1">
        <v>16453548.970000001</v>
      </c>
      <c r="J29" s="1">
        <v>15789257.34</v>
      </c>
      <c r="K29" s="1">
        <v>15550546.119999999</v>
      </c>
      <c r="L29" s="1">
        <v>14443382.41</v>
      </c>
      <c r="M29" s="1">
        <v>14288313.57</v>
      </c>
      <c r="N29" s="1">
        <v>13298630.84</v>
      </c>
      <c r="O29" s="9">
        <f t="shared" si="1"/>
        <v>184484301.72999999</v>
      </c>
      <c r="P29" s="7">
        <f t="shared" si="2"/>
        <v>-6.2198457191240175E-2</v>
      </c>
    </row>
    <row r="30" spans="2:16" ht="16.5" customHeight="1" x14ac:dyDescent="0.25">
      <c r="B30" s="63">
        <v>2022</v>
      </c>
      <c r="C30" s="8">
        <v>13006104.4</v>
      </c>
      <c r="D30" s="1">
        <v>12928560.880000001</v>
      </c>
      <c r="E30" s="1">
        <v>14855371.630000001</v>
      </c>
      <c r="F30" s="1">
        <v>13799753.33</v>
      </c>
      <c r="G30" s="1">
        <v>15066764.51</v>
      </c>
      <c r="H30" s="1">
        <v>14448569.92</v>
      </c>
      <c r="I30" s="1">
        <v>14427817.869999999</v>
      </c>
      <c r="J30" s="1">
        <v>13998681.02</v>
      </c>
      <c r="K30" s="1">
        <v>14053653.18</v>
      </c>
      <c r="L30" s="1">
        <v>13450736.060000001</v>
      </c>
      <c r="M30" s="1">
        <v>12330435.58</v>
      </c>
      <c r="N30" s="1">
        <v>11763455.869999999</v>
      </c>
      <c r="O30" s="9">
        <f t="shared" si="1"/>
        <v>164129904.25000003</v>
      </c>
      <c r="P30" s="7">
        <f t="shared" si="2"/>
        <v>-0.11033132515410127</v>
      </c>
    </row>
    <row r="31" spans="2:16" ht="16.5" customHeight="1" x14ac:dyDescent="0.25">
      <c r="B31" s="63">
        <v>2023</v>
      </c>
      <c r="C31" s="8">
        <v>11842870.15</v>
      </c>
      <c r="D31" s="1">
        <v>11296255.57</v>
      </c>
      <c r="E31" s="1">
        <v>12927592.970000001</v>
      </c>
      <c r="F31" s="1">
        <v>11109266.279999999</v>
      </c>
      <c r="G31" s="1">
        <v>13026874.439999999</v>
      </c>
      <c r="H31" s="1">
        <v>14788052</v>
      </c>
      <c r="I31" s="1">
        <v>14949533</v>
      </c>
      <c r="J31" s="1">
        <v>15123563</v>
      </c>
      <c r="K31" s="1">
        <v>13737320.039999999</v>
      </c>
      <c r="L31" s="1">
        <v>13100254.66</v>
      </c>
      <c r="M31" s="1">
        <v>13054122</v>
      </c>
      <c r="N31" s="1">
        <v>12439327</v>
      </c>
      <c r="O31" s="9">
        <f t="shared" si="1"/>
        <v>157395031.10999998</v>
      </c>
      <c r="P31" s="7">
        <f t="shared" si="2"/>
        <v>-4.1033796801231315E-2</v>
      </c>
    </row>
    <row r="32" spans="2:16" ht="16.5" customHeight="1" x14ac:dyDescent="0.25">
      <c r="B32" s="63">
        <v>2024</v>
      </c>
      <c r="C32" s="8">
        <v>12381639</v>
      </c>
      <c r="D32" s="1">
        <v>12036696</v>
      </c>
      <c r="E32" s="1">
        <v>12653402</v>
      </c>
      <c r="F32" s="1">
        <v>13674080</v>
      </c>
      <c r="G32" s="1">
        <v>14544562</v>
      </c>
      <c r="H32" s="1">
        <v>12452900</v>
      </c>
      <c r="I32" s="1">
        <v>13821338</v>
      </c>
      <c r="J32" s="1">
        <v>14463790</v>
      </c>
      <c r="K32" s="1">
        <v>12641766.9</v>
      </c>
      <c r="L32" s="1">
        <v>12930241.5</v>
      </c>
      <c r="M32" s="1">
        <v>12397418.289999999</v>
      </c>
      <c r="N32" s="1">
        <v>11553833</v>
      </c>
      <c r="O32" s="9">
        <f t="shared" si="1"/>
        <v>155551666.69</v>
      </c>
      <c r="P32" s="7">
        <f t="shared" si="2"/>
        <v>-1.1711706570404323E-2</v>
      </c>
    </row>
    <row r="33" spans="2:17" ht="16.5" customHeight="1" x14ac:dyDescent="0.25">
      <c r="B33" s="63">
        <v>2025</v>
      </c>
      <c r="C33" s="8">
        <v>11531136</v>
      </c>
      <c r="D33" s="1">
        <v>11369317.9</v>
      </c>
      <c r="E33" s="1">
        <v>11420522</v>
      </c>
      <c r="F33" s="1">
        <v>12608838.300000001</v>
      </c>
      <c r="G33" s="1">
        <v>12820063.699999999</v>
      </c>
      <c r="H33" s="1">
        <v>12591612</v>
      </c>
      <c r="I33" s="1">
        <v>12682151</v>
      </c>
      <c r="J33" s="1">
        <v>11280786</v>
      </c>
      <c r="K33" s="1">
        <v>11033372</v>
      </c>
      <c r="L33" s="1">
        <v>11499888</v>
      </c>
      <c r="M33" s="1">
        <v>11054018</v>
      </c>
      <c r="N33" s="1">
        <v>11440878</v>
      </c>
      <c r="O33" s="9">
        <v>141332582.90000001</v>
      </c>
      <c r="P33" s="7">
        <v>-9.1410681046171671E-2</v>
      </c>
    </row>
    <row r="34" spans="2:17" ht="16.5" customHeight="1" thickBot="1" x14ac:dyDescent="0.3">
      <c r="B34" s="64">
        <v>2026</v>
      </c>
      <c r="C34" s="15">
        <v>10659322</v>
      </c>
      <c r="D34" s="16">
        <v>10039493.25</v>
      </c>
      <c r="E34" s="61">
        <v>11246806</v>
      </c>
      <c r="F34" s="62">
        <v>11469728.25</v>
      </c>
      <c r="G34" s="62">
        <v>12321604.75</v>
      </c>
      <c r="H34" s="62"/>
      <c r="I34" s="16"/>
      <c r="J34" s="16"/>
      <c r="K34" s="16"/>
      <c r="L34" s="16"/>
      <c r="M34" s="16"/>
      <c r="N34" s="16"/>
      <c r="O34" s="17"/>
      <c r="P34" s="18"/>
      <c r="Q34" s="82"/>
    </row>
    <row r="35" spans="2:17" ht="15.75" thickBot="1" x14ac:dyDescent="0.3">
      <c r="B35" s="50" t="s">
        <v>23</v>
      </c>
    </row>
    <row r="36" spans="2:17" ht="15.75" thickBot="1" x14ac:dyDescent="0.3">
      <c r="B36"/>
      <c r="G36" s="99" t="s">
        <v>24</v>
      </c>
      <c r="H36" s="100"/>
      <c r="I36" s="101"/>
      <c r="K36" s="1"/>
      <c r="L36" s="1"/>
      <c r="M36" s="1"/>
      <c r="N36" s="1"/>
      <c r="O36" s="1"/>
    </row>
    <row r="37" spans="2:17" ht="15.75" thickBot="1" x14ac:dyDescent="0.3"/>
    <row r="38" spans="2:17" ht="15.75" thickBot="1" x14ac:dyDescent="0.3">
      <c r="B38" s="48" t="s">
        <v>3</v>
      </c>
      <c r="C38" s="2" t="s">
        <v>4</v>
      </c>
      <c r="D38" s="2" t="s">
        <v>5</v>
      </c>
      <c r="E38" s="2" t="s">
        <v>6</v>
      </c>
      <c r="F38" s="2" t="s">
        <v>7</v>
      </c>
      <c r="G38" s="2" t="s">
        <v>8</v>
      </c>
      <c r="H38" s="2" t="s">
        <v>9</v>
      </c>
      <c r="I38" s="2" t="s">
        <v>10</v>
      </c>
      <c r="J38" s="2" t="s">
        <v>11</v>
      </c>
      <c r="K38" s="2" t="s">
        <v>12</v>
      </c>
      <c r="L38" s="2" t="s">
        <v>13</v>
      </c>
      <c r="M38" s="2" t="s">
        <v>14</v>
      </c>
      <c r="N38" s="2" t="s">
        <v>15</v>
      </c>
      <c r="O38" s="3" t="s">
        <v>16</v>
      </c>
      <c r="P38" s="66" t="s">
        <v>17</v>
      </c>
    </row>
    <row r="39" spans="2:17" x14ac:dyDescent="0.25">
      <c r="B39" s="49">
        <v>2007</v>
      </c>
      <c r="C39" s="4">
        <v>158442620</v>
      </c>
      <c r="D39" s="5">
        <v>148440129.99999997</v>
      </c>
      <c r="E39" s="5">
        <v>174287600</v>
      </c>
      <c r="F39" s="5">
        <v>169719720</v>
      </c>
      <c r="G39" s="5">
        <v>192304740</v>
      </c>
      <c r="H39" s="5">
        <v>185885730</v>
      </c>
      <c r="I39" s="5">
        <v>191078980</v>
      </c>
      <c r="J39" s="5">
        <v>214702729.99999997</v>
      </c>
      <c r="K39" s="5">
        <v>211601160</v>
      </c>
      <c r="L39" s="5">
        <v>219565400</v>
      </c>
      <c r="M39" s="5">
        <v>212427520.00000003</v>
      </c>
      <c r="N39" s="83">
        <v>203931310</v>
      </c>
      <c r="O39" s="6">
        <f t="shared" ref="O39:O44" si="3">SUM(C39:N39)</f>
        <v>2282387640</v>
      </c>
      <c r="P39" s="7"/>
    </row>
    <row r="40" spans="2:17" x14ac:dyDescent="0.25">
      <c r="B40" s="49">
        <v>2008</v>
      </c>
      <c r="C40" s="8">
        <v>201858949.99999997</v>
      </c>
      <c r="D40" s="1">
        <v>204186269.99999997</v>
      </c>
      <c r="E40" s="1">
        <v>224503460</v>
      </c>
      <c r="F40" s="1">
        <v>232077730</v>
      </c>
      <c r="G40" s="1">
        <v>242309780</v>
      </c>
      <c r="H40" s="1">
        <v>235560860</v>
      </c>
      <c r="I40" s="1">
        <v>241286979.99999997</v>
      </c>
      <c r="J40" s="1">
        <v>241611840</v>
      </c>
      <c r="K40" s="1">
        <v>236057580.00000003</v>
      </c>
      <c r="L40" s="1">
        <v>230453830.00000003</v>
      </c>
      <c r="M40" s="1">
        <v>208918630</v>
      </c>
      <c r="N40" s="84">
        <v>210950910</v>
      </c>
      <c r="O40" s="9">
        <f t="shared" si="3"/>
        <v>2709776820</v>
      </c>
      <c r="P40" s="7">
        <f>+O40/O39-1</f>
        <v>0.18725529901660343</v>
      </c>
    </row>
    <row r="41" spans="2:17" x14ac:dyDescent="0.25">
      <c r="B41" s="49">
        <v>2009</v>
      </c>
      <c r="C41" s="8">
        <v>212435800</v>
      </c>
      <c r="D41" s="1">
        <v>194575139.99999997</v>
      </c>
      <c r="E41" s="1">
        <v>223399280</v>
      </c>
      <c r="F41" s="1">
        <v>220227050.00000003</v>
      </c>
      <c r="G41" s="1">
        <v>232837240</v>
      </c>
      <c r="H41" s="1">
        <v>231469310</v>
      </c>
      <c r="I41" s="1">
        <v>244259690</v>
      </c>
      <c r="J41" s="1">
        <v>237811360</v>
      </c>
      <c r="K41" s="1">
        <v>227043530</v>
      </c>
      <c r="L41" s="1">
        <v>227654869.99999997</v>
      </c>
      <c r="M41" s="1">
        <v>214976389.99999997</v>
      </c>
      <c r="N41" s="84">
        <v>210951310</v>
      </c>
      <c r="O41" s="9">
        <f t="shared" si="3"/>
        <v>2677640970</v>
      </c>
      <c r="P41" s="7">
        <f>+O41/O40-1</f>
        <v>-1.1859223889884807E-2</v>
      </c>
    </row>
    <row r="42" spans="2:17" x14ac:dyDescent="0.25">
      <c r="B42" s="49">
        <v>2010</v>
      </c>
      <c r="C42" s="8">
        <v>200891500</v>
      </c>
      <c r="D42" s="1">
        <v>195455949.99999997</v>
      </c>
      <c r="E42" s="1">
        <v>226107270.00000003</v>
      </c>
      <c r="F42" s="1">
        <v>233190040</v>
      </c>
      <c r="G42" s="1">
        <v>227897270.00000003</v>
      </c>
      <c r="H42" s="1">
        <v>232913280.00000003</v>
      </c>
      <c r="I42" s="1">
        <v>249268759.99999997</v>
      </c>
      <c r="J42" s="1">
        <v>241996540</v>
      </c>
      <c r="K42" s="1">
        <v>234564399.99999997</v>
      </c>
      <c r="L42" s="1">
        <v>236339340</v>
      </c>
      <c r="M42" s="1">
        <v>232380940</v>
      </c>
      <c r="N42" s="84">
        <v>220510980</v>
      </c>
      <c r="O42" s="9">
        <f t="shared" si="3"/>
        <v>2731516270</v>
      </c>
      <c r="P42" s="7">
        <f>+O42/O41-1</f>
        <v>2.0120434592842296E-2</v>
      </c>
    </row>
    <row r="43" spans="2:17" x14ac:dyDescent="0.25">
      <c r="B43" s="49">
        <v>2011</v>
      </c>
      <c r="C43" s="8">
        <v>214460689.99999997</v>
      </c>
      <c r="D43" s="1">
        <v>207627900.00000003</v>
      </c>
      <c r="E43" s="1">
        <v>239170479.99999997</v>
      </c>
      <c r="F43" s="1">
        <v>238148590</v>
      </c>
      <c r="G43" s="1">
        <v>254727030.00000003</v>
      </c>
      <c r="H43" s="1">
        <v>246365730</v>
      </c>
      <c r="I43" s="1">
        <v>255716730</v>
      </c>
      <c r="J43" s="1">
        <v>266828740</v>
      </c>
      <c r="K43" s="1">
        <v>234149819.99999997</v>
      </c>
      <c r="L43" s="1">
        <v>259023520.00000003</v>
      </c>
      <c r="M43" s="1">
        <v>264216640</v>
      </c>
      <c r="N43" s="84">
        <v>254838320</v>
      </c>
      <c r="O43" s="9">
        <f t="shared" si="3"/>
        <v>2935274190</v>
      </c>
      <c r="P43" s="7">
        <f>+O43/O42-1</f>
        <v>7.4595169810209416E-2</v>
      </c>
    </row>
    <row r="44" spans="2:17" x14ac:dyDescent="0.25">
      <c r="B44" s="49">
        <v>2012</v>
      </c>
      <c r="C44" s="8">
        <v>252660280.00000003</v>
      </c>
      <c r="D44" s="1">
        <v>244097700</v>
      </c>
      <c r="E44" s="1">
        <v>275573880</v>
      </c>
      <c r="F44" s="1">
        <v>274296340</v>
      </c>
      <c r="G44" s="1">
        <v>296609470.00000006</v>
      </c>
      <c r="H44" s="1">
        <v>289687260.00000006</v>
      </c>
      <c r="I44" s="1">
        <v>299355940</v>
      </c>
      <c r="J44" s="1">
        <v>320147380</v>
      </c>
      <c r="K44" s="1">
        <v>308089279.99999994</v>
      </c>
      <c r="L44" s="1">
        <v>294232350</v>
      </c>
      <c r="M44" s="1">
        <v>271073600</v>
      </c>
      <c r="N44" s="84">
        <v>255948930</v>
      </c>
      <c r="O44" s="9">
        <f t="shared" si="3"/>
        <v>3381772410</v>
      </c>
      <c r="P44" s="7">
        <f t="shared" ref="P44:P56" si="4">+O44/O43-1</f>
        <v>0.15211465474712593</v>
      </c>
    </row>
    <row r="45" spans="2:17" x14ac:dyDescent="0.25">
      <c r="B45" s="49">
        <v>2013</v>
      </c>
      <c r="C45" s="8">
        <v>262389130</v>
      </c>
      <c r="D45" s="1">
        <v>246745069.99999997</v>
      </c>
      <c r="E45" s="1">
        <v>282543050</v>
      </c>
      <c r="F45" s="1">
        <v>294107350</v>
      </c>
      <c r="G45" s="1">
        <v>313262310.00000006</v>
      </c>
      <c r="H45" s="1">
        <v>280600470.00000006</v>
      </c>
      <c r="I45" s="1">
        <v>314709860</v>
      </c>
      <c r="J45" s="1">
        <v>309617680</v>
      </c>
      <c r="K45" s="1">
        <v>280553290</v>
      </c>
      <c r="L45" s="1">
        <v>311256670</v>
      </c>
      <c r="M45" s="1">
        <v>290488630</v>
      </c>
      <c r="N45" s="84">
        <v>265875099.99999997</v>
      </c>
      <c r="O45" s="9">
        <f t="shared" ref="O45:O56" si="5">SUM(C45:N45)</f>
        <v>3452148610</v>
      </c>
      <c r="P45" s="7">
        <f t="shared" si="4"/>
        <v>2.0810448329371845E-2</v>
      </c>
    </row>
    <row r="46" spans="2:17" x14ac:dyDescent="0.25">
      <c r="B46" s="49">
        <v>2014</v>
      </c>
      <c r="C46" s="8">
        <v>278765130</v>
      </c>
      <c r="D46" s="1">
        <v>257171129.99999997</v>
      </c>
      <c r="E46" s="1">
        <v>289816560</v>
      </c>
      <c r="F46" s="1">
        <v>310949610</v>
      </c>
      <c r="G46" s="1">
        <v>335651690</v>
      </c>
      <c r="H46" s="1">
        <v>333340260</v>
      </c>
      <c r="I46" s="1">
        <v>340194280</v>
      </c>
      <c r="J46" s="1">
        <v>329803500</v>
      </c>
      <c r="K46" s="1">
        <v>343839340</v>
      </c>
      <c r="L46" s="1">
        <v>344984930</v>
      </c>
      <c r="M46" s="1">
        <v>312113860</v>
      </c>
      <c r="N46" s="84">
        <v>327251040.00000006</v>
      </c>
      <c r="O46" s="9">
        <f t="shared" si="5"/>
        <v>3803881330</v>
      </c>
      <c r="P46" s="7">
        <f t="shared" si="4"/>
        <v>0.10188805863719752</v>
      </c>
    </row>
    <row r="47" spans="2:17" x14ac:dyDescent="0.25">
      <c r="B47" s="49">
        <v>2015</v>
      </c>
      <c r="C47" s="8">
        <v>300260130</v>
      </c>
      <c r="D47" s="1">
        <v>259863430</v>
      </c>
      <c r="E47" s="1">
        <v>331724040</v>
      </c>
      <c r="F47" s="1">
        <v>324943810</v>
      </c>
      <c r="G47" s="1">
        <v>352202730</v>
      </c>
      <c r="H47" s="1">
        <v>341321980.00000006</v>
      </c>
      <c r="I47" s="1">
        <v>354524340</v>
      </c>
      <c r="J47" s="1">
        <v>340274480</v>
      </c>
      <c r="K47" s="1">
        <v>336613850</v>
      </c>
      <c r="L47" s="1">
        <v>341186580</v>
      </c>
      <c r="M47" s="1">
        <v>311851820</v>
      </c>
      <c r="N47" s="84">
        <v>305033000</v>
      </c>
      <c r="O47" s="9">
        <f t="shared" si="5"/>
        <v>3899800190</v>
      </c>
      <c r="P47" s="7">
        <f t="shared" si="4"/>
        <v>2.5216049523816286E-2</v>
      </c>
    </row>
    <row r="48" spans="2:17" ht="17.25" customHeight="1" x14ac:dyDescent="0.25">
      <c r="B48" s="49">
        <v>2016</v>
      </c>
      <c r="C48" s="8">
        <v>269407320</v>
      </c>
      <c r="D48" s="1">
        <v>285449690</v>
      </c>
      <c r="E48" s="1">
        <v>314364600</v>
      </c>
      <c r="F48" s="1">
        <v>341827410</v>
      </c>
      <c r="G48" s="1">
        <v>338506480</v>
      </c>
      <c r="H48" s="1">
        <v>340309800.00000006</v>
      </c>
      <c r="I48" s="1">
        <v>355679970</v>
      </c>
      <c r="J48" s="1">
        <v>365427650</v>
      </c>
      <c r="K48" s="1">
        <v>336056700</v>
      </c>
      <c r="L48" s="1">
        <v>333256350</v>
      </c>
      <c r="M48" s="1">
        <v>335194910.00000006</v>
      </c>
      <c r="N48" s="84">
        <v>336454170</v>
      </c>
      <c r="O48" s="9">
        <f t="shared" si="5"/>
        <v>3951935050</v>
      </c>
      <c r="P48" s="7">
        <f t="shared" si="4"/>
        <v>1.3368597738336874E-2</v>
      </c>
    </row>
    <row r="49" spans="2:18" ht="17.25" customHeight="1" x14ac:dyDescent="0.25">
      <c r="B49" s="49" t="s">
        <v>18</v>
      </c>
      <c r="C49" s="8">
        <v>293514830</v>
      </c>
      <c r="D49" s="1">
        <v>289339420</v>
      </c>
      <c r="E49" s="1">
        <v>355447880</v>
      </c>
      <c r="F49" s="1">
        <v>329543670.00000006</v>
      </c>
      <c r="G49" s="1">
        <v>376554890</v>
      </c>
      <c r="H49" s="1">
        <v>358256930</v>
      </c>
      <c r="I49" s="1">
        <v>359985019.99999994</v>
      </c>
      <c r="J49" s="1">
        <v>376199209.99999994</v>
      </c>
      <c r="K49" s="1">
        <v>350699780</v>
      </c>
      <c r="L49" s="1">
        <v>355749770</v>
      </c>
      <c r="M49" s="1">
        <v>363947350.00000006</v>
      </c>
      <c r="N49" s="84">
        <v>370618010</v>
      </c>
      <c r="O49" s="9">
        <f t="shared" si="5"/>
        <v>4179856760</v>
      </c>
      <c r="P49" s="7">
        <f t="shared" si="4"/>
        <v>5.7673445316364758E-2</v>
      </c>
    </row>
    <row r="50" spans="2:18" ht="16.5" customHeight="1" x14ac:dyDescent="0.25">
      <c r="B50" s="49" t="s">
        <v>19</v>
      </c>
      <c r="C50" s="8">
        <v>300440590</v>
      </c>
      <c r="D50" s="1">
        <v>316768710</v>
      </c>
      <c r="E50" s="1">
        <v>355351270</v>
      </c>
      <c r="F50" s="1">
        <v>353451350</v>
      </c>
      <c r="G50" s="1">
        <v>373851370</v>
      </c>
      <c r="H50" s="1">
        <v>365853540</v>
      </c>
      <c r="I50" s="1">
        <v>296761620</v>
      </c>
      <c r="J50" s="1">
        <v>374981880</v>
      </c>
      <c r="K50" s="1">
        <v>329109800</v>
      </c>
      <c r="L50" s="1">
        <v>366237980</v>
      </c>
      <c r="M50" s="1">
        <v>340562300</v>
      </c>
      <c r="N50" s="84">
        <v>314767220</v>
      </c>
      <c r="O50" s="9">
        <f t="shared" si="5"/>
        <v>4088137630</v>
      </c>
      <c r="P50" s="7">
        <f t="shared" si="4"/>
        <v>-2.1943127543920915E-2</v>
      </c>
    </row>
    <row r="51" spans="2:18" ht="16.5" customHeight="1" x14ac:dyDescent="0.25">
      <c r="B51" s="49" t="s">
        <v>20</v>
      </c>
      <c r="C51" s="8">
        <v>320113330</v>
      </c>
      <c r="D51" s="1">
        <v>313082670</v>
      </c>
      <c r="E51" s="1">
        <v>356757960</v>
      </c>
      <c r="F51" s="1">
        <v>368175790</v>
      </c>
      <c r="G51" s="1">
        <v>389368280</v>
      </c>
      <c r="H51" s="1">
        <v>359623500</v>
      </c>
      <c r="I51" s="1">
        <v>410694820</v>
      </c>
      <c r="J51" s="1">
        <v>425292850</v>
      </c>
      <c r="K51" s="1">
        <v>389935580</v>
      </c>
      <c r="L51" s="1">
        <v>406292980</v>
      </c>
      <c r="M51" s="1">
        <v>367902090</v>
      </c>
      <c r="N51" s="84">
        <v>355414160</v>
      </c>
      <c r="O51" s="9">
        <f t="shared" si="5"/>
        <v>4462654010</v>
      </c>
      <c r="P51" s="7">
        <f t="shared" si="4"/>
        <v>9.1610511654912186E-2</v>
      </c>
    </row>
    <row r="52" spans="2:18" ht="16.5" customHeight="1" x14ac:dyDescent="0.25">
      <c r="B52" s="49" t="s">
        <v>21</v>
      </c>
      <c r="C52" s="8">
        <v>361014450</v>
      </c>
      <c r="D52" s="1">
        <v>354295980</v>
      </c>
      <c r="E52" s="1">
        <v>439741830</v>
      </c>
      <c r="F52" s="1">
        <v>453699620</v>
      </c>
      <c r="G52" s="1">
        <v>460714620</v>
      </c>
      <c r="H52" s="1">
        <v>441187830</v>
      </c>
      <c r="I52" s="1">
        <v>455439230</v>
      </c>
      <c r="J52" s="1">
        <v>445570500</v>
      </c>
      <c r="K52" s="1">
        <v>556638950</v>
      </c>
      <c r="L52" s="1">
        <v>452720990</v>
      </c>
      <c r="M52" s="1">
        <v>408948530</v>
      </c>
      <c r="N52" s="84">
        <v>414668140</v>
      </c>
      <c r="O52" s="9">
        <f t="shared" si="5"/>
        <v>5244640670</v>
      </c>
      <c r="P52" s="7">
        <f t="shared" si="4"/>
        <v>0.17522905836923708</v>
      </c>
    </row>
    <row r="53" spans="2:18" ht="16.5" customHeight="1" x14ac:dyDescent="0.25">
      <c r="B53" s="49" t="s">
        <v>22</v>
      </c>
      <c r="C53" s="8">
        <v>385658020</v>
      </c>
      <c r="D53" s="1">
        <v>393880869</v>
      </c>
      <c r="E53" s="1">
        <v>442922238.23000002</v>
      </c>
      <c r="F53" s="1">
        <v>451000307.72000003</v>
      </c>
      <c r="G53" s="1">
        <v>455141520</v>
      </c>
      <c r="H53" s="1">
        <v>448118357.25999999</v>
      </c>
      <c r="I53" s="1">
        <v>453955056.48000002</v>
      </c>
      <c r="J53" s="1">
        <v>433512724.69999999</v>
      </c>
      <c r="K53" s="1">
        <v>450288118.89999998</v>
      </c>
      <c r="L53" s="1">
        <v>427274722.52999997</v>
      </c>
      <c r="M53" s="1">
        <v>418130602.70999998</v>
      </c>
      <c r="N53" s="84">
        <v>404192684.35000002</v>
      </c>
      <c r="O53" s="9">
        <f t="shared" si="5"/>
        <v>5164075221.8800001</v>
      </c>
      <c r="P53" s="7">
        <f t="shared" si="4"/>
        <v>-1.5361481022111656E-2</v>
      </c>
    </row>
    <row r="54" spans="2:18" ht="16.5" customHeight="1" x14ac:dyDescent="0.25">
      <c r="B54" s="63">
        <v>2022</v>
      </c>
      <c r="C54" s="8">
        <v>380729082.18000001</v>
      </c>
      <c r="D54" s="1">
        <v>382494997.05000001</v>
      </c>
      <c r="E54" s="1">
        <v>432148269.37</v>
      </c>
      <c r="F54" s="1">
        <v>411966967.02999997</v>
      </c>
      <c r="G54" s="1">
        <v>440609822</v>
      </c>
      <c r="H54" s="1">
        <v>439023690.95999998</v>
      </c>
      <c r="I54" s="1">
        <v>429045667.72000003</v>
      </c>
      <c r="J54" s="1">
        <v>429747021.12</v>
      </c>
      <c r="K54" s="1">
        <v>465885781.38999999</v>
      </c>
      <c r="L54" s="1">
        <v>429898257.88</v>
      </c>
      <c r="M54" s="1">
        <v>402429274.63999999</v>
      </c>
      <c r="N54" s="84">
        <v>400257450.38999999</v>
      </c>
      <c r="O54" s="9">
        <f t="shared" si="5"/>
        <v>5044236281.7299995</v>
      </c>
      <c r="P54" s="7">
        <f t="shared" si="4"/>
        <v>-2.3206273146883505E-2</v>
      </c>
    </row>
    <row r="55" spans="2:18" ht="16.5" customHeight="1" x14ac:dyDescent="0.25">
      <c r="B55" s="63">
        <v>2023</v>
      </c>
      <c r="C55" s="8">
        <v>380877401.48000002</v>
      </c>
      <c r="D55" s="1">
        <v>378361993.26999998</v>
      </c>
      <c r="E55" s="1">
        <v>432492992.07999998</v>
      </c>
      <c r="F55" s="1">
        <v>378011668.70999998</v>
      </c>
      <c r="G55" s="1">
        <v>453136597.56</v>
      </c>
      <c r="H55" s="1">
        <v>513304593.38</v>
      </c>
      <c r="I55" s="1">
        <v>520549659.61000001</v>
      </c>
      <c r="J55" s="1">
        <v>520776357.13</v>
      </c>
      <c r="K55" s="1">
        <v>486203255.30000001</v>
      </c>
      <c r="L55" s="1">
        <v>469055287.19999999</v>
      </c>
      <c r="M55" s="1">
        <v>457266451.42000002</v>
      </c>
      <c r="N55" s="84">
        <v>434680096.05000001</v>
      </c>
      <c r="O55" s="9">
        <f t="shared" si="5"/>
        <v>5424716353.1900005</v>
      </c>
      <c r="P55" s="7">
        <f t="shared" si="4"/>
        <v>7.5428677446788717E-2</v>
      </c>
    </row>
    <row r="56" spans="2:18" ht="16.5" customHeight="1" x14ac:dyDescent="0.25">
      <c r="B56" s="63">
        <v>2024</v>
      </c>
      <c r="C56" s="8">
        <v>439729987.58999997</v>
      </c>
      <c r="D56" s="1">
        <v>424197026</v>
      </c>
      <c r="E56" s="1">
        <v>443682200.51999998</v>
      </c>
      <c r="F56" s="1">
        <v>471833105</v>
      </c>
      <c r="G56" s="1">
        <v>509851453.68000001</v>
      </c>
      <c r="H56" s="1">
        <v>446985749.38999999</v>
      </c>
      <c r="I56" s="1">
        <v>502984567.97000003</v>
      </c>
      <c r="J56" s="1">
        <v>525083560.55000001</v>
      </c>
      <c r="K56" s="1">
        <v>458276423.38999999</v>
      </c>
      <c r="L56" s="1">
        <v>465611705.05000001</v>
      </c>
      <c r="M56" s="1">
        <v>448989512.52999997</v>
      </c>
      <c r="N56" s="84">
        <v>419591110.51999998</v>
      </c>
      <c r="O56" s="9">
        <f t="shared" si="5"/>
        <v>5556816402.1899986</v>
      </c>
      <c r="P56" s="7">
        <f t="shared" si="4"/>
        <v>2.4351512668918884E-2</v>
      </c>
    </row>
    <row r="57" spans="2:18" ht="16.5" customHeight="1" x14ac:dyDescent="0.25">
      <c r="B57" s="63">
        <v>2025</v>
      </c>
      <c r="C57" s="8">
        <v>415986752.79000002</v>
      </c>
      <c r="D57" s="1">
        <v>410317619.02999997</v>
      </c>
      <c r="E57" s="1">
        <v>416028836.68000001</v>
      </c>
      <c r="F57" s="1">
        <v>463200616.38999999</v>
      </c>
      <c r="G57" s="1">
        <v>466794514.32999998</v>
      </c>
      <c r="H57" s="1">
        <v>462838428.86000001</v>
      </c>
      <c r="I57" s="1">
        <v>459519220.97000003</v>
      </c>
      <c r="J57" s="1">
        <v>412276273.51999998</v>
      </c>
      <c r="K57" s="1">
        <v>427615772.60000002</v>
      </c>
      <c r="L57" s="1">
        <v>440920993.19999999</v>
      </c>
      <c r="M57" s="1">
        <v>420090341.5</v>
      </c>
      <c r="N57" s="84">
        <v>424364954.70999998</v>
      </c>
      <c r="O57" s="9">
        <v>5219954324.5799999</v>
      </c>
      <c r="P57" s="7">
        <v>-6.0621415794345435E-2</v>
      </c>
    </row>
    <row r="58" spans="2:18" ht="16.5" customHeight="1" thickBot="1" x14ac:dyDescent="0.3">
      <c r="B58" s="64">
        <v>2026</v>
      </c>
      <c r="C58" s="15">
        <v>405461152.29000002</v>
      </c>
      <c r="D58" s="16">
        <v>391846329.08999997</v>
      </c>
      <c r="E58" s="16">
        <v>430991220.98000002</v>
      </c>
      <c r="F58" s="16">
        <v>454892979.60000002</v>
      </c>
      <c r="G58" s="16">
        <v>488972315.38999999</v>
      </c>
      <c r="H58" s="16"/>
      <c r="I58" s="16"/>
      <c r="J58" s="16"/>
      <c r="K58" s="16"/>
      <c r="L58" s="86"/>
      <c r="M58" s="16"/>
      <c r="N58" s="85"/>
      <c r="O58" s="17"/>
      <c r="P58" s="18"/>
      <c r="Q58" s="82"/>
    </row>
    <row r="59" spans="2:18" ht="15.75" thickBot="1" x14ac:dyDescent="0.3">
      <c r="B59" s="65" t="s">
        <v>25</v>
      </c>
    </row>
    <row r="60" spans="2:18" ht="15.75" thickBot="1" x14ac:dyDescent="0.3">
      <c r="G60" s="99" t="s">
        <v>26</v>
      </c>
      <c r="H60" s="100"/>
      <c r="I60" s="101"/>
    </row>
    <row r="61" spans="2:18" ht="15.75" thickBot="1" x14ac:dyDescent="0.3"/>
    <row r="62" spans="2:18" ht="15.75" thickBot="1" x14ac:dyDescent="0.3">
      <c r="B62" s="48" t="s">
        <v>3</v>
      </c>
      <c r="C62" s="2" t="s">
        <v>4</v>
      </c>
      <c r="D62" s="2" t="s">
        <v>5</v>
      </c>
      <c r="E62" s="2" t="s">
        <v>6</v>
      </c>
      <c r="F62" s="2" t="s">
        <v>7</v>
      </c>
      <c r="G62" s="2" t="s">
        <v>8</v>
      </c>
      <c r="H62" s="2" t="s">
        <v>9</v>
      </c>
      <c r="I62" s="2" t="s">
        <v>10</v>
      </c>
      <c r="J62" s="2" t="s">
        <v>11</v>
      </c>
      <c r="K62" s="2" t="s">
        <v>12</v>
      </c>
      <c r="L62" s="2" t="s">
        <v>13</v>
      </c>
      <c r="M62" s="2" t="s">
        <v>14</v>
      </c>
      <c r="N62" s="2" t="s">
        <v>15</v>
      </c>
      <c r="O62" s="3" t="s">
        <v>27</v>
      </c>
      <c r="P62" s="66" t="s">
        <v>17</v>
      </c>
      <c r="Q62" s="3" t="s">
        <v>28</v>
      </c>
      <c r="R62" s="66" t="s">
        <v>17</v>
      </c>
    </row>
    <row r="63" spans="2:18" x14ac:dyDescent="0.25">
      <c r="B63" s="51">
        <v>2007</v>
      </c>
      <c r="C63" s="10">
        <v>9.3861614699940734</v>
      </c>
      <c r="D63" s="11">
        <v>9.2954931613622662</v>
      </c>
      <c r="E63" s="11">
        <v>9.5623731647221977</v>
      </c>
      <c r="F63" s="11">
        <v>9.5600251945270056</v>
      </c>
      <c r="G63" s="11">
        <v>9.7046703899788493</v>
      </c>
      <c r="H63" s="11">
        <v>9.7679392464257706</v>
      </c>
      <c r="I63" s="11">
        <v>9.7047240185329322</v>
      </c>
      <c r="J63" s="11">
        <v>10.372567049193893</v>
      </c>
      <c r="K63" s="11">
        <v>11.667083687267851</v>
      </c>
      <c r="L63" s="11">
        <v>11.706031022138601</v>
      </c>
      <c r="M63" s="11">
        <v>11.728692405860452</v>
      </c>
      <c r="N63" s="11">
        <v>11.920480332707454</v>
      </c>
      <c r="O63" s="12">
        <f t="shared" ref="O63:O81" si="6">+O39/O15</f>
        <v>10.366204790335287</v>
      </c>
      <c r="P63" s="7"/>
      <c r="Q63" s="6">
        <f t="shared" ref="Q63:Q76" si="7">SUM(C39:N39)/SUM(C15:N15)</f>
        <v>10.366204790335287</v>
      </c>
      <c r="R63" s="7"/>
    </row>
    <row r="64" spans="2:18" x14ac:dyDescent="0.25">
      <c r="B64" s="49">
        <v>2008</v>
      </c>
      <c r="C64" s="13">
        <v>12.239235801084764</v>
      </c>
      <c r="D64" s="91">
        <v>12.235602724851807</v>
      </c>
      <c r="E64" s="91">
        <v>12.740237595810644</v>
      </c>
      <c r="F64" s="91">
        <v>12.655255376859339</v>
      </c>
      <c r="G64" s="91">
        <v>12.682247877745763</v>
      </c>
      <c r="H64" s="91">
        <v>12.713706994920473</v>
      </c>
      <c r="I64" s="91">
        <v>12.801255853455325</v>
      </c>
      <c r="J64" s="91">
        <v>12.741259428650018</v>
      </c>
      <c r="K64" s="91">
        <v>12.769846235539919</v>
      </c>
      <c r="L64" s="91">
        <v>12.363775004172606</v>
      </c>
      <c r="M64" s="91">
        <v>12.405702503935149</v>
      </c>
      <c r="N64" s="91">
        <v>12.394757243013634</v>
      </c>
      <c r="O64" s="14">
        <f t="shared" si="6"/>
        <v>12.570196622509851</v>
      </c>
      <c r="P64" s="7">
        <f t="shared" ref="P64:P69" si="8">+O64/O63-1</f>
        <v>0.21261318647972405</v>
      </c>
      <c r="Q64" s="9">
        <f t="shared" si="7"/>
        <v>12.570196622509851</v>
      </c>
      <c r="R64" s="7">
        <f>+Q64/Q63-1</f>
        <v>0.21261318647972405</v>
      </c>
    </row>
    <row r="65" spans="2:18" x14ac:dyDescent="0.25">
      <c r="B65" s="49">
        <v>2009</v>
      </c>
      <c r="C65" s="13">
        <v>12.394450509026179</v>
      </c>
      <c r="D65" s="91">
        <v>12.3209047055089</v>
      </c>
      <c r="E65" s="91">
        <v>12.445387192062023</v>
      </c>
      <c r="F65" s="91">
        <v>12.354144892729886</v>
      </c>
      <c r="G65" s="91">
        <v>12.349023914875797</v>
      </c>
      <c r="H65" s="91">
        <v>12.346102496051524</v>
      </c>
      <c r="I65" s="91">
        <v>12.229510237183506</v>
      </c>
      <c r="J65" s="91">
        <v>12.142315228753509</v>
      </c>
      <c r="K65" s="91">
        <v>12.266495962746392</v>
      </c>
      <c r="L65" s="91">
        <v>11.990158326219182</v>
      </c>
      <c r="M65" s="91">
        <v>12.177229874421977</v>
      </c>
      <c r="N65" s="91">
        <v>12.069675955672666</v>
      </c>
      <c r="O65" s="14">
        <f t="shared" si="6"/>
        <v>12.254784074177838</v>
      </c>
      <c r="P65" s="7">
        <f t="shared" si="8"/>
        <v>-2.5092093449611941E-2</v>
      </c>
      <c r="Q65" s="9">
        <f t="shared" si="7"/>
        <v>12.254784074177838</v>
      </c>
      <c r="R65" s="7">
        <f>+Q65/Q64-1</f>
        <v>-2.5092093449611941E-2</v>
      </c>
    </row>
    <row r="66" spans="2:18" x14ac:dyDescent="0.25">
      <c r="B66" s="49">
        <v>2010</v>
      </c>
      <c r="C66" s="13">
        <v>11.906044591297801</v>
      </c>
      <c r="D66" s="91">
        <v>11.960977618751695</v>
      </c>
      <c r="E66" s="91">
        <v>11.985083106272519</v>
      </c>
      <c r="F66" s="91">
        <v>12.041379292538751</v>
      </c>
      <c r="G66" s="91">
        <v>12.306948033113919</v>
      </c>
      <c r="H66" s="91">
        <v>12.204319789441639</v>
      </c>
      <c r="I66" s="91">
        <v>12.305817703364681</v>
      </c>
      <c r="J66" s="91">
        <v>12.357135303425881</v>
      </c>
      <c r="K66" s="91">
        <v>12.486994732307616</v>
      </c>
      <c r="L66" s="91">
        <v>12.605967577386451</v>
      </c>
      <c r="M66" s="91">
        <v>12.6393551529123</v>
      </c>
      <c r="N66" s="91">
        <v>12.593779291215132</v>
      </c>
      <c r="O66" s="14">
        <f t="shared" si="6"/>
        <v>12.286662128852802</v>
      </c>
      <c r="P66" s="7">
        <f t="shared" si="8"/>
        <v>2.6012742845575865E-3</v>
      </c>
      <c r="Q66" s="9">
        <f t="shared" si="7"/>
        <v>12.286662128852802</v>
      </c>
      <c r="R66" s="7">
        <f>+Q66/Q65-1</f>
        <v>2.6012742845575865E-3</v>
      </c>
    </row>
    <row r="67" spans="2:18" x14ac:dyDescent="0.25">
      <c r="B67" s="49">
        <v>2011</v>
      </c>
      <c r="C67" s="13">
        <v>12.531108701554952</v>
      </c>
      <c r="D67" s="91">
        <v>12.552491504024118</v>
      </c>
      <c r="E67" s="91">
        <v>12.639398941425377</v>
      </c>
      <c r="F67" s="91">
        <v>12.71160639786971</v>
      </c>
      <c r="G67" s="91">
        <v>12.773063199595118</v>
      </c>
      <c r="H67" s="91">
        <v>12.773549205925864</v>
      </c>
      <c r="I67" s="91">
        <v>12.802568817315791</v>
      </c>
      <c r="J67" s="91">
        <v>12.797053541603569</v>
      </c>
      <c r="K67" s="91">
        <v>12.930783173655662</v>
      </c>
      <c r="L67" s="91">
        <v>13.428639328508726</v>
      </c>
      <c r="M67" s="91">
        <v>14.281166128093776</v>
      </c>
      <c r="N67" s="91">
        <v>14.4894118823001</v>
      </c>
      <c r="O67" s="14">
        <f t="shared" si="6"/>
        <v>13.054219759606562</v>
      </c>
      <c r="P67" s="7">
        <f t="shared" si="8"/>
        <v>6.2470801484098892E-2</v>
      </c>
      <c r="Q67" s="9">
        <f t="shared" si="7"/>
        <v>13.054219759606562</v>
      </c>
      <c r="R67" s="7">
        <f>+Q67/Q66-1</f>
        <v>6.2470801484098892E-2</v>
      </c>
    </row>
    <row r="68" spans="2:18" x14ac:dyDescent="0.25">
      <c r="B68" s="49">
        <v>2012</v>
      </c>
      <c r="C68" s="13">
        <v>14.564343113892422</v>
      </c>
      <c r="D68" s="91">
        <v>14.395512803841214</v>
      </c>
      <c r="E68" s="91">
        <v>14.345340322230735</v>
      </c>
      <c r="F68" s="91">
        <v>14.890319903493371</v>
      </c>
      <c r="G68" s="91">
        <v>14.870811319244018</v>
      </c>
      <c r="H68" s="91">
        <v>14.898924072422759</v>
      </c>
      <c r="I68" s="91">
        <v>15.041713862132752</v>
      </c>
      <c r="J68" s="91">
        <v>14.949087236704333</v>
      </c>
      <c r="K68" s="91">
        <v>14.660784700479642</v>
      </c>
      <c r="L68" s="91">
        <v>15.036625898655188</v>
      </c>
      <c r="M68" s="91">
        <v>14.892871177166471</v>
      </c>
      <c r="N68" s="91">
        <v>14.911453733868093</v>
      </c>
      <c r="O68" s="14">
        <f t="shared" si="6"/>
        <v>14.794007880093591</v>
      </c>
      <c r="P68" s="7">
        <f t="shared" si="8"/>
        <v>0.13327400277651402</v>
      </c>
      <c r="Q68" s="9">
        <f t="shared" si="7"/>
        <v>14.794007880093591</v>
      </c>
      <c r="R68" s="7">
        <f>+Q68/Q67-1</f>
        <v>0.13327400277651402</v>
      </c>
    </row>
    <row r="69" spans="2:18" x14ac:dyDescent="0.25">
      <c r="B69" s="49">
        <v>2013</v>
      </c>
      <c r="C69" s="13">
        <v>14.958562381556515</v>
      </c>
      <c r="D69" s="91">
        <v>14.9717336515717</v>
      </c>
      <c r="E69" s="91">
        <v>15.333383803684445</v>
      </c>
      <c r="F69" s="91">
        <v>15.142466142039579</v>
      </c>
      <c r="G69" s="91">
        <v>15.289912436782421</v>
      </c>
      <c r="H69" s="91">
        <v>15.22983938462434</v>
      </c>
      <c r="I69" s="91">
        <v>14.41508821739269</v>
      </c>
      <c r="J69" s="91">
        <v>15.081635406696234</v>
      </c>
      <c r="K69" s="91">
        <v>14.956245543638854</v>
      </c>
      <c r="L69" s="91">
        <v>15.823734723855553</v>
      </c>
      <c r="M69" s="91">
        <v>15.819518531943499</v>
      </c>
      <c r="N69" s="91">
        <v>15.640967182336487</v>
      </c>
      <c r="O69" s="14">
        <f t="shared" si="6"/>
        <v>15.212063024970412</v>
      </c>
      <c r="P69" s="7">
        <f t="shared" si="8"/>
        <v>2.8258410314850879E-2</v>
      </c>
      <c r="Q69" s="9">
        <f t="shared" si="7"/>
        <v>15.212063024970412</v>
      </c>
      <c r="R69" s="7">
        <f t="shared" ref="R69" si="9">Q69/Q68-1</f>
        <v>2.8258410314850879E-2</v>
      </c>
    </row>
    <row r="70" spans="2:18" x14ac:dyDescent="0.25">
      <c r="B70" s="49">
        <v>2014</v>
      </c>
      <c r="C70" s="13">
        <v>15.91854816786884</v>
      </c>
      <c r="D70" s="91">
        <v>15.602947176699246</v>
      </c>
      <c r="E70" s="91">
        <v>15.658571446092342</v>
      </c>
      <c r="F70" s="91">
        <v>16.705010789640056</v>
      </c>
      <c r="G70" s="91">
        <v>17.084373117369079</v>
      </c>
      <c r="H70" s="91">
        <v>16.790974890777399</v>
      </c>
      <c r="I70" s="91">
        <v>17.040442177356319</v>
      </c>
      <c r="J70" s="91">
        <v>17.01683322571083</v>
      </c>
      <c r="K70" s="91">
        <v>17.795037253514142</v>
      </c>
      <c r="L70" s="91">
        <v>17.90734129249935</v>
      </c>
      <c r="M70" s="91">
        <v>17.848058862468658</v>
      </c>
      <c r="N70" s="91">
        <v>18.354110148035176</v>
      </c>
      <c r="O70" s="14">
        <f t="shared" si="6"/>
        <v>16.991841486223933</v>
      </c>
      <c r="P70" s="7">
        <f t="shared" ref="P70:P73" si="10">+O70/O69-1</f>
        <v>0.11699783640996197</v>
      </c>
      <c r="Q70" s="9">
        <f t="shared" si="7"/>
        <v>16.991841486223933</v>
      </c>
      <c r="R70" s="7">
        <f t="shared" ref="R70:R73" si="11">Q70/Q69-1</f>
        <v>0.11699783640996197</v>
      </c>
    </row>
    <row r="71" spans="2:18" x14ac:dyDescent="0.25">
      <c r="B71" s="49">
        <v>2015</v>
      </c>
      <c r="C71" s="13">
        <v>17.794139800743174</v>
      </c>
      <c r="D71" s="91">
        <v>17.298618638393148</v>
      </c>
      <c r="E71" s="91">
        <v>18.40458569534869</v>
      </c>
      <c r="F71" s="91">
        <v>18.532164711565414</v>
      </c>
      <c r="G71" s="91">
        <v>18.391661654951601</v>
      </c>
      <c r="H71" s="91">
        <v>18.411236852294429</v>
      </c>
      <c r="I71" s="91">
        <v>18.718097404614348</v>
      </c>
      <c r="J71" s="91">
        <v>18.128376217111018</v>
      </c>
      <c r="K71" s="91">
        <v>18.367903240601066</v>
      </c>
      <c r="L71" s="91">
        <v>18.256929732509942</v>
      </c>
      <c r="M71" s="91">
        <v>18.207973370096664</v>
      </c>
      <c r="N71" s="91">
        <v>18.23023240823138</v>
      </c>
      <c r="O71" s="14">
        <f t="shared" si="6"/>
        <v>18.24660429339739</v>
      </c>
      <c r="P71" s="7">
        <f t="shared" si="10"/>
        <v>7.3845016044361556E-2</v>
      </c>
      <c r="Q71" s="9">
        <f t="shared" si="7"/>
        <v>18.24660429339739</v>
      </c>
      <c r="R71" s="7">
        <f t="shared" si="11"/>
        <v>7.3845016044361556E-2</v>
      </c>
    </row>
    <row r="72" spans="2:18" x14ac:dyDescent="0.25">
      <c r="B72" s="49">
        <v>2016</v>
      </c>
      <c r="C72" s="13">
        <v>18.057195114153359</v>
      </c>
      <c r="D72" s="91">
        <v>18.350382107184799</v>
      </c>
      <c r="E72" s="91">
        <v>17.987393159575042</v>
      </c>
      <c r="F72" s="91">
        <v>18.164077419885835</v>
      </c>
      <c r="G72" s="91">
        <v>17.746831484478307</v>
      </c>
      <c r="H72" s="91">
        <v>17.491661117691642</v>
      </c>
      <c r="I72" s="91">
        <v>18.026385990920662</v>
      </c>
      <c r="J72" s="91">
        <v>17.598070011300543</v>
      </c>
      <c r="K72" s="91">
        <v>17.843825536487046</v>
      </c>
      <c r="L72" s="91">
        <v>17.782752594268871</v>
      </c>
      <c r="M72" s="91">
        <v>18.65796861413617</v>
      </c>
      <c r="N72" s="91">
        <v>19.218658179136089</v>
      </c>
      <c r="O72" s="14">
        <f t="shared" si="6"/>
        <v>18.058348790192806</v>
      </c>
      <c r="P72" s="7">
        <f t="shared" si="10"/>
        <v>-1.0317289736628155E-2</v>
      </c>
      <c r="Q72" s="9">
        <f t="shared" si="7"/>
        <v>18.058348790192806</v>
      </c>
      <c r="R72" s="7">
        <f t="shared" si="11"/>
        <v>-1.0317289736628155E-2</v>
      </c>
    </row>
    <row r="73" spans="2:18" x14ac:dyDescent="0.25">
      <c r="B73" s="49" t="s">
        <v>18</v>
      </c>
      <c r="C73" s="13">
        <v>18.467202353571384</v>
      </c>
      <c r="D73" s="91">
        <v>18.721779928828802</v>
      </c>
      <c r="E73" s="91">
        <v>18.822997198090796</v>
      </c>
      <c r="F73" s="91">
        <v>18.878706453001762</v>
      </c>
      <c r="G73" s="91">
        <v>19.031839626267661</v>
      </c>
      <c r="H73" s="91">
        <v>18.895111128896581</v>
      </c>
      <c r="I73" s="91">
        <v>18.888761649712031</v>
      </c>
      <c r="J73" s="91">
        <v>18.844941705715357</v>
      </c>
      <c r="K73" s="91">
        <v>18.917502806071038</v>
      </c>
      <c r="L73" s="91">
        <v>19.462401383627022</v>
      </c>
      <c r="M73" s="91">
        <v>20.767810969000465</v>
      </c>
      <c r="N73" s="91">
        <v>21.051402248038848</v>
      </c>
      <c r="O73" s="14">
        <f t="shared" si="6"/>
        <v>19.22638578391814</v>
      </c>
      <c r="P73" s="7">
        <f t="shared" si="10"/>
        <v>6.4681273315513543E-2</v>
      </c>
      <c r="Q73" s="9">
        <f t="shared" si="7"/>
        <v>19.22638578391814</v>
      </c>
      <c r="R73" s="7">
        <f t="shared" si="11"/>
        <v>6.4681273315513543E-2</v>
      </c>
    </row>
    <row r="74" spans="2:18" x14ac:dyDescent="0.25">
      <c r="B74" s="49" t="s">
        <v>19</v>
      </c>
      <c r="C74" s="13">
        <v>20.567102749086764</v>
      </c>
      <c r="D74" s="91">
        <v>20.742495586213455</v>
      </c>
      <c r="E74" s="91">
        <v>20.479629585494134</v>
      </c>
      <c r="F74" s="91">
        <v>20.514636249612209</v>
      </c>
      <c r="G74" s="91">
        <v>19.952156489136687</v>
      </c>
      <c r="H74" s="91">
        <v>19.965106265177614</v>
      </c>
      <c r="I74" s="91">
        <v>15.657786667215969</v>
      </c>
      <c r="J74" s="91">
        <v>19.823155376303749</v>
      </c>
      <c r="K74" s="91">
        <v>20.012717882889952</v>
      </c>
      <c r="L74" s="91">
        <v>20.87580617492527</v>
      </c>
      <c r="M74" s="91">
        <v>20.614004147414473</v>
      </c>
      <c r="N74" s="91">
        <v>20.535430795539593</v>
      </c>
      <c r="O74" s="14">
        <f t="shared" si="6"/>
        <v>19.919885581062804</v>
      </c>
      <c r="P74" s="7">
        <f t="shared" ref="P74:P81" si="12">+O74/O73-1</f>
        <v>3.607021126793053E-2</v>
      </c>
      <c r="Q74" s="9">
        <f t="shared" si="7"/>
        <v>19.919885581062804</v>
      </c>
      <c r="R74" s="7">
        <f t="shared" ref="R74:R81" si="13">Q74/Q73-1</f>
        <v>3.607021126793053E-2</v>
      </c>
    </row>
    <row r="75" spans="2:18" ht="16.5" customHeight="1" x14ac:dyDescent="0.25">
      <c r="B75" s="49" t="s">
        <v>20</v>
      </c>
      <c r="C75" s="13">
        <v>20.823285765551127</v>
      </c>
      <c r="D75" s="91">
        <v>21.638744338122713</v>
      </c>
      <c r="E75" s="91">
        <v>22.292484872691663</v>
      </c>
      <c r="F75" s="91">
        <v>22.279988581826117</v>
      </c>
      <c r="G75" s="91">
        <v>22.253123689948858</v>
      </c>
      <c r="H75" s="91">
        <v>22.231485505174195</v>
      </c>
      <c r="I75" s="91">
        <v>22.136804676317588</v>
      </c>
      <c r="J75" s="91">
        <v>23.448112634894354</v>
      </c>
      <c r="K75" s="91">
        <v>24.075333440325327</v>
      </c>
      <c r="L75" s="91">
        <v>24.525781475495421</v>
      </c>
      <c r="M75" s="91">
        <v>23.809436873322387</v>
      </c>
      <c r="N75" s="91">
        <v>24.16863608836017</v>
      </c>
      <c r="O75" s="14">
        <f t="shared" si="6"/>
        <v>22.808948186218156</v>
      </c>
      <c r="P75" s="7">
        <f t="shared" si="12"/>
        <v>0.14503409637562847</v>
      </c>
      <c r="Q75" s="9">
        <f t="shared" si="7"/>
        <v>22.808948186218156</v>
      </c>
      <c r="R75" s="7">
        <f t="shared" si="13"/>
        <v>0.14503409637562847</v>
      </c>
    </row>
    <row r="76" spans="2:18" ht="16.5" customHeight="1" x14ac:dyDescent="0.25">
      <c r="B76" s="49" t="s">
        <v>21</v>
      </c>
      <c r="C76" s="13">
        <v>24.088573328308829</v>
      </c>
      <c r="D76" s="91">
        <v>23.813657887979886</v>
      </c>
      <c r="E76" s="91">
        <v>24.852569501520229</v>
      </c>
      <c r="F76" s="91">
        <v>26.50906438776617</v>
      </c>
      <c r="G76" s="91">
        <v>26.583915527516449</v>
      </c>
      <c r="H76" s="91">
        <v>26.276071335219417</v>
      </c>
      <c r="I76" s="91">
        <v>25.755593300203333</v>
      </c>
      <c r="J76" s="91">
        <v>26.689675760582993</v>
      </c>
      <c r="K76" s="91">
        <v>35.64506829647415</v>
      </c>
      <c r="L76" s="91">
        <v>26.274941551397873</v>
      </c>
      <c r="M76" s="91">
        <v>26.872981895135535</v>
      </c>
      <c r="N76" s="91">
        <v>26.781338698606721</v>
      </c>
      <c r="O76" s="14">
        <f t="shared" si="6"/>
        <v>26.660437043591308</v>
      </c>
      <c r="P76" s="7">
        <f t="shared" si="12"/>
        <v>0.16885867888026218</v>
      </c>
      <c r="Q76" s="9">
        <f t="shared" si="7"/>
        <v>26.660437043591308</v>
      </c>
      <c r="R76" s="7">
        <f t="shared" si="13"/>
        <v>0.16885867888026218</v>
      </c>
    </row>
    <row r="77" spans="2:18" ht="16.5" customHeight="1" x14ac:dyDescent="0.25">
      <c r="B77" s="49" t="s">
        <v>22</v>
      </c>
      <c r="C77" s="13">
        <v>26.818734181013671</v>
      </c>
      <c r="D77" s="91">
        <v>26.68034368368615</v>
      </c>
      <c r="E77" s="91">
        <v>27.05095782467464</v>
      </c>
      <c r="F77" s="91">
        <v>27.050528137059981</v>
      </c>
      <c r="G77" s="91">
        <v>27.985145946838536</v>
      </c>
      <c r="H77" s="91">
        <v>27.64853972574884</v>
      </c>
      <c r="I77" s="91">
        <v>27.590099698715637</v>
      </c>
      <c r="J77" s="91">
        <v>27.45618209678252</v>
      </c>
      <c r="K77" s="91">
        <v>28.956418342174597</v>
      </c>
      <c r="L77" s="91">
        <v>29.582732797697901</v>
      </c>
      <c r="M77" s="91">
        <v>29.2638176410066</v>
      </c>
      <c r="N77" s="91">
        <v>30.393556239959512</v>
      </c>
      <c r="O77" s="14">
        <f t="shared" si="6"/>
        <v>27.991949306547646</v>
      </c>
      <c r="P77" s="7">
        <f t="shared" si="12"/>
        <v>4.9943377176422166E-2</v>
      </c>
      <c r="Q77" s="9">
        <f t="shared" ref="Q77:Q81" si="14">SUM(C53:N53)/SUM(C29:N29)</f>
        <v>27.991949306547646</v>
      </c>
      <c r="R77" s="7">
        <f t="shared" si="13"/>
        <v>4.9943377176422166E-2</v>
      </c>
    </row>
    <row r="78" spans="2:18" ht="16.5" customHeight="1" x14ac:dyDescent="0.25">
      <c r="B78" s="63">
        <v>2022</v>
      </c>
      <c r="C78" s="13">
        <v>29.273106725177449</v>
      </c>
      <c r="D78" s="91">
        <v>29.585272529574844</v>
      </c>
      <c r="E78" s="91">
        <v>29.090370818949346</v>
      </c>
      <c r="F78" s="91">
        <v>29.853212385644866</v>
      </c>
      <c r="G78" s="91">
        <v>29.243824824338482</v>
      </c>
      <c r="H78" s="91">
        <v>30.4</v>
      </c>
      <c r="I78" s="91">
        <v>29.737391446569465</v>
      </c>
      <c r="J78" s="91">
        <v>30.699108044966369</v>
      </c>
      <c r="K78" s="91">
        <v>33.150510790533112</v>
      </c>
      <c r="L78" s="91">
        <v>31.960946669560922</v>
      </c>
      <c r="M78" s="91">
        <v>32.637068822835531</v>
      </c>
      <c r="N78" s="91">
        <v>34.025498528095383</v>
      </c>
      <c r="O78" s="14">
        <f t="shared" si="6"/>
        <v>30.733194567924077</v>
      </c>
      <c r="P78" s="7">
        <f t="shared" si="12"/>
        <v>9.7929773713016255E-2</v>
      </c>
      <c r="Q78" s="9">
        <f t="shared" si="14"/>
        <v>30.733194567924077</v>
      </c>
      <c r="R78" s="7">
        <f t="shared" si="13"/>
        <v>9.7929773713016255E-2</v>
      </c>
    </row>
    <row r="79" spans="2:18" ht="16.5" customHeight="1" x14ac:dyDescent="0.25">
      <c r="B79" s="63">
        <v>2023</v>
      </c>
      <c r="C79" s="13">
        <v>32.160903282385483</v>
      </c>
      <c r="D79" s="91">
        <v>33.49446114470301</v>
      </c>
      <c r="E79" s="91">
        <v>33.455028564377827</v>
      </c>
      <c r="F79" s="91">
        <v>34.026699800195985</v>
      </c>
      <c r="G79" s="91">
        <v>34.784752063673075</v>
      </c>
      <c r="H79" s="91">
        <v>34.710764702477377</v>
      </c>
      <c r="I79" s="91">
        <v>34.82046292750416</v>
      </c>
      <c r="J79" s="91">
        <v>34.434766273661836</v>
      </c>
      <c r="K79" s="91">
        <f>+K55/K31</f>
        <v>35.392875312235944</v>
      </c>
      <c r="L79" s="91">
        <v>35.805051075243753</v>
      </c>
      <c r="M79" s="91">
        <v>35.02851064361127</v>
      </c>
      <c r="N79" s="91">
        <v>34.944020367822148</v>
      </c>
      <c r="O79" s="14">
        <f t="shared" si="6"/>
        <v>34.465613780391728</v>
      </c>
      <c r="P79" s="7">
        <f t="shared" si="12"/>
        <v>0.12144585894637649</v>
      </c>
      <c r="Q79" s="9">
        <f t="shared" si="14"/>
        <v>34.465613780391728</v>
      </c>
      <c r="R79" s="7">
        <f t="shared" si="13"/>
        <v>0.12144585894637649</v>
      </c>
    </row>
    <row r="80" spans="2:18" ht="16.5" customHeight="1" x14ac:dyDescent="0.25">
      <c r="B80" s="63">
        <v>2024</v>
      </c>
      <c r="C80" s="13">
        <v>35.514683281429861</v>
      </c>
      <c r="D80" s="91">
        <v>35</v>
      </c>
      <c r="E80" s="91">
        <v>35.064261810381112</v>
      </c>
      <c r="F80" s="91">
        <v>34.505656322034099</v>
      </c>
      <c r="G80" s="91">
        <v>35.054438468480519</v>
      </c>
      <c r="H80" s="91">
        <v>35.894108953737685</v>
      </c>
      <c r="I80" s="91">
        <v>36.391886803578643</v>
      </c>
      <c r="J80" s="91">
        <v>36.303317494930447</v>
      </c>
      <c r="K80" s="91">
        <v>36.250978760730035</v>
      </c>
      <c r="L80" s="91">
        <f>+L56/L32</f>
        <v>36.009513437935404</v>
      </c>
      <c r="M80" s="91">
        <v>36.21637199191413</v>
      </c>
      <c r="N80" s="91">
        <v>36.31618273520138</v>
      </c>
      <c r="O80" s="14">
        <f t="shared" si="6"/>
        <v>35.723284233683053</v>
      </c>
      <c r="P80" s="7">
        <f t="shared" si="12"/>
        <v>3.6490586278397963E-2</v>
      </c>
      <c r="Q80" s="9">
        <f t="shared" si="14"/>
        <v>35.723284233683053</v>
      </c>
      <c r="R80" s="7">
        <f t="shared" si="13"/>
        <v>3.6490586278397963E-2</v>
      </c>
    </row>
    <row r="81" spans="2:18" ht="16.5" customHeight="1" x14ac:dyDescent="0.25">
      <c r="B81" s="63">
        <v>2025</v>
      </c>
      <c r="C81" s="13">
        <f>+C57/C33</f>
        <v>36.075088594046591</v>
      </c>
      <c r="D81" s="91">
        <f>+D57/D33</f>
        <v>36.089906416461446</v>
      </c>
      <c r="E81" s="91">
        <f t="shared" ref="E81:N81" si="15">+E57/E33</f>
        <v>36.428180487722017</v>
      </c>
      <c r="F81" s="91">
        <f t="shared" si="15"/>
        <v>36.736184997312556</v>
      </c>
      <c r="G81" s="91">
        <f t="shared" si="15"/>
        <v>36.411247654721095</v>
      </c>
      <c r="H81" s="91">
        <f t="shared" si="15"/>
        <v>36.757678751537135</v>
      </c>
      <c r="I81" s="91">
        <f t="shared" si="15"/>
        <v>36.233539639293056</v>
      </c>
      <c r="J81" s="91">
        <f t="shared" si="15"/>
        <v>36.546768418441765</v>
      </c>
      <c r="K81" s="91">
        <f t="shared" si="15"/>
        <v>38.756580726182349</v>
      </c>
      <c r="L81" s="91">
        <f t="shared" si="15"/>
        <v>38.341329341642286</v>
      </c>
      <c r="M81" s="91">
        <f t="shared" si="15"/>
        <v>38.003406679815427</v>
      </c>
      <c r="N81" s="91">
        <f t="shared" si="15"/>
        <v>37.091991952890325</v>
      </c>
      <c r="O81" s="14">
        <f t="shared" si="6"/>
        <v>36.933835195479183</v>
      </c>
      <c r="P81" s="7">
        <f t="shared" si="12"/>
        <v>3.3886888839148588E-2</v>
      </c>
      <c r="Q81" s="9">
        <f t="shared" si="14"/>
        <v>36.933835195479183</v>
      </c>
      <c r="R81" s="7">
        <f t="shared" si="13"/>
        <v>3.3886888839148588E-2</v>
      </c>
    </row>
    <row r="82" spans="2:18" ht="16.5" customHeight="1" thickBot="1" x14ac:dyDescent="0.3">
      <c r="B82" s="64">
        <v>2026</v>
      </c>
      <c r="C82" s="45">
        <v>38.038174687846002</v>
      </c>
      <c r="D82" s="19">
        <v>39.030488823726238</v>
      </c>
      <c r="E82" s="19">
        <v>38.321210571250184</v>
      </c>
      <c r="F82" s="19">
        <v>39.660310138559737</v>
      </c>
      <c r="G82" s="19">
        <v>39.684142229119949</v>
      </c>
      <c r="H82" s="19"/>
      <c r="I82" s="19"/>
      <c r="J82" s="19"/>
      <c r="K82" s="19"/>
      <c r="L82" s="19"/>
      <c r="M82" s="19"/>
      <c r="N82" s="19"/>
      <c r="O82" s="44"/>
      <c r="P82" s="18"/>
      <c r="Q82" s="17"/>
      <c r="R82" s="18"/>
    </row>
    <row r="83" spans="2:18" s="42" customFormat="1" ht="12.75" x14ac:dyDescent="0.2">
      <c r="B83" s="50" t="s">
        <v>25</v>
      </c>
      <c r="C83" s="43"/>
      <c r="D83" s="43"/>
      <c r="E83" s="59"/>
    </row>
    <row r="84" spans="2:18" s="42" customFormat="1" ht="12.75" x14ac:dyDescent="0.2">
      <c r="B84" s="50" t="s">
        <v>29</v>
      </c>
    </row>
    <row r="85" spans="2:18" x14ac:dyDescent="0.25">
      <c r="B85" s="50" t="s">
        <v>30</v>
      </c>
    </row>
  </sheetData>
  <mergeCells count="4">
    <mergeCell ref="F9:J9"/>
    <mergeCell ref="G12:I12"/>
    <mergeCell ref="G36:I36"/>
    <mergeCell ref="G60:I60"/>
  </mergeCells>
  <hyperlinks>
    <hyperlink ref="K10" location="'Listado Datos'!A1" display="Acceder al listado de datos" xr:uid="{00000000-0004-0000-0000-000000000000}"/>
  </hyperlinks>
  <pageMargins left="0.7" right="0.7" top="0.75" bottom="0.75" header="0.3" footer="0.3"/>
  <pageSetup orientation="portrait" r:id="rId1"/>
  <ignoredErrors>
    <ignoredError sqref="O35 O37:O47 O15:O24 Q63 Q69" formulaRange="1"/>
    <ignoredError sqref="B25:B29 B49:B53 B59:B77" numberStoredAsText="1"/>
    <ignoredError sqref="Q64:Q68" formula="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8:F248"/>
  <sheetViews>
    <sheetView showGridLines="0" workbookViewId="0">
      <pane ySplit="11" topLeftCell="A227" activePane="bottomLeft" state="frozen"/>
      <selection pane="bottomLeft" activeCell="C244" sqref="C244"/>
    </sheetView>
  </sheetViews>
  <sheetFormatPr baseColWidth="10" defaultColWidth="9.140625" defaultRowHeight="15" x14ac:dyDescent="0.25"/>
  <cols>
    <col min="1" max="1" width="25.140625" customWidth="1"/>
    <col min="2" max="2" width="17" customWidth="1"/>
    <col min="3" max="3" width="21.42578125" style="20" customWidth="1"/>
    <col min="4" max="4" width="25.28515625" style="20" customWidth="1"/>
    <col min="5" max="5" width="22.140625" style="27" customWidth="1"/>
    <col min="6" max="256" width="11.42578125" customWidth="1"/>
  </cols>
  <sheetData>
    <row r="8" spans="2:5" ht="15.75" thickBot="1" x14ac:dyDescent="0.3"/>
    <row r="9" spans="2:5" ht="15.75" thickBot="1" x14ac:dyDescent="0.3">
      <c r="C9" s="102" t="s">
        <v>31</v>
      </c>
      <c r="D9" s="103"/>
      <c r="E9" s="28" t="s">
        <v>32</v>
      </c>
    </row>
    <row r="11" spans="2:5" s="22" customFormat="1" x14ac:dyDescent="0.25">
      <c r="B11" s="21" t="s">
        <v>33</v>
      </c>
      <c r="C11" s="31" t="s">
        <v>34</v>
      </c>
      <c r="D11" s="32" t="s">
        <v>35</v>
      </c>
      <c r="E11" s="41" t="s">
        <v>26</v>
      </c>
    </row>
    <row r="12" spans="2:5" x14ac:dyDescent="0.25">
      <c r="B12" s="23">
        <v>39083</v>
      </c>
      <c r="C12" s="33">
        <v>16880449</v>
      </c>
      <c r="D12" s="24">
        <v>158442620</v>
      </c>
      <c r="E12" s="29">
        <v>9.3861614699940734</v>
      </c>
    </row>
    <row r="13" spans="2:5" x14ac:dyDescent="0.25">
      <c r="B13" s="25">
        <v>39114</v>
      </c>
      <c r="C13" s="34">
        <v>15969043</v>
      </c>
      <c r="D13" s="20">
        <v>148440129.99999997</v>
      </c>
      <c r="E13" s="30">
        <v>9.2954931613622662</v>
      </c>
    </row>
    <row r="14" spans="2:5" x14ac:dyDescent="0.25">
      <c r="B14" s="25">
        <v>39142</v>
      </c>
      <c r="C14" s="34">
        <v>18226396</v>
      </c>
      <c r="D14" s="20">
        <v>174287600</v>
      </c>
      <c r="E14" s="30">
        <v>9.5623731647221977</v>
      </c>
    </row>
    <row r="15" spans="2:5" x14ac:dyDescent="0.25">
      <c r="B15" s="25">
        <v>39173</v>
      </c>
      <c r="C15" s="34">
        <v>17753062</v>
      </c>
      <c r="D15" s="20">
        <v>169719720</v>
      </c>
      <c r="E15" s="30">
        <v>9.5600251945270056</v>
      </c>
    </row>
    <row r="16" spans="2:5" x14ac:dyDescent="0.25">
      <c r="B16" s="25">
        <v>39203</v>
      </c>
      <c r="C16" s="34">
        <v>19815690</v>
      </c>
      <c r="D16" s="20">
        <v>192304740</v>
      </c>
      <c r="E16" s="30">
        <v>9.7046703899788493</v>
      </c>
    </row>
    <row r="17" spans="2:5" x14ac:dyDescent="0.25">
      <c r="B17" s="25">
        <v>39234</v>
      </c>
      <c r="C17" s="34">
        <v>19030189</v>
      </c>
      <c r="D17" s="20">
        <v>185885730</v>
      </c>
      <c r="E17" s="30">
        <v>9.7679392464257706</v>
      </c>
    </row>
    <row r="18" spans="2:5" x14ac:dyDescent="0.25">
      <c r="B18" s="25">
        <v>39264</v>
      </c>
      <c r="C18" s="34">
        <v>19689275</v>
      </c>
      <c r="D18" s="20">
        <v>191078980</v>
      </c>
      <c r="E18" s="30">
        <v>9.7047240185329322</v>
      </c>
    </row>
    <row r="19" spans="2:5" x14ac:dyDescent="0.25">
      <c r="B19" s="25">
        <v>39295</v>
      </c>
      <c r="C19" s="34">
        <v>20699093</v>
      </c>
      <c r="D19" s="20">
        <v>214702729.99999997</v>
      </c>
      <c r="E19" s="30">
        <v>10.372567049193893</v>
      </c>
    </row>
    <row r="20" spans="2:5" x14ac:dyDescent="0.25">
      <c r="B20" s="25">
        <v>39326</v>
      </c>
      <c r="C20" s="34">
        <v>18136594</v>
      </c>
      <c r="D20" s="20">
        <v>211601160</v>
      </c>
      <c r="E20" s="30">
        <v>11.667083687267851</v>
      </c>
    </row>
    <row r="21" spans="2:5" x14ac:dyDescent="0.25">
      <c r="B21" s="25">
        <v>39356</v>
      </c>
      <c r="C21" s="34">
        <v>18756605</v>
      </c>
      <c r="D21" s="20">
        <v>219565400</v>
      </c>
      <c r="E21" s="30">
        <v>11.706031022138601</v>
      </c>
    </row>
    <row r="22" spans="2:5" x14ac:dyDescent="0.25">
      <c r="B22" s="25">
        <v>39387</v>
      </c>
      <c r="C22" s="34">
        <v>18111782</v>
      </c>
      <c r="D22" s="20">
        <v>212427520.00000003</v>
      </c>
      <c r="E22" s="30">
        <v>11.728692405860452</v>
      </c>
    </row>
    <row r="23" spans="2:5" x14ac:dyDescent="0.25">
      <c r="B23" s="26">
        <v>39417</v>
      </c>
      <c r="C23" s="34">
        <v>17107642</v>
      </c>
      <c r="D23" s="20">
        <v>203931310</v>
      </c>
      <c r="E23" s="30">
        <v>11.920480332707454</v>
      </c>
    </row>
    <row r="24" spans="2:5" x14ac:dyDescent="0.25">
      <c r="B24" s="23">
        <v>39448</v>
      </c>
      <c r="C24" s="33">
        <v>16492774</v>
      </c>
      <c r="D24" s="24">
        <v>201858949.99999997</v>
      </c>
      <c r="E24" s="38">
        <v>12.239235801084764</v>
      </c>
    </row>
    <row r="25" spans="2:5" x14ac:dyDescent="0.25">
      <c r="B25" s="25">
        <v>39479</v>
      </c>
      <c r="C25" s="34">
        <v>16687880</v>
      </c>
      <c r="D25" s="20">
        <v>204186269.99999997</v>
      </c>
      <c r="E25" s="36">
        <v>12.235602724851807</v>
      </c>
    </row>
    <row r="26" spans="2:5" x14ac:dyDescent="0.25">
      <c r="B26" s="25">
        <v>39508</v>
      </c>
      <c r="C26" s="34">
        <v>17621607</v>
      </c>
      <c r="D26" s="20">
        <v>224503460</v>
      </c>
      <c r="E26" s="36">
        <v>12.740237595810644</v>
      </c>
    </row>
    <row r="27" spans="2:5" x14ac:dyDescent="0.25">
      <c r="B27" s="25">
        <v>39539</v>
      </c>
      <c r="C27" s="34">
        <v>18338447</v>
      </c>
      <c r="D27" s="20">
        <v>232077730</v>
      </c>
      <c r="E27" s="36">
        <v>12.655255376859339</v>
      </c>
    </row>
    <row r="28" spans="2:5" x14ac:dyDescent="0.25">
      <c r="B28" s="25">
        <v>39569</v>
      </c>
      <c r="C28" s="34">
        <v>19106217</v>
      </c>
      <c r="D28" s="20">
        <v>242309780</v>
      </c>
      <c r="E28" s="36">
        <v>12.682247877745763</v>
      </c>
    </row>
    <row r="29" spans="2:5" x14ac:dyDescent="0.25">
      <c r="B29" s="25">
        <v>39600</v>
      </c>
      <c r="C29" s="34">
        <v>18528102</v>
      </c>
      <c r="D29" s="20">
        <v>235560860</v>
      </c>
      <c r="E29" s="36">
        <v>12.713706994920473</v>
      </c>
    </row>
    <row r="30" spans="2:5" x14ac:dyDescent="0.25">
      <c r="B30" s="25">
        <v>39630</v>
      </c>
      <c r="C30" s="34">
        <v>18848696</v>
      </c>
      <c r="D30" s="20">
        <v>241286979.99999997</v>
      </c>
      <c r="E30" s="36">
        <v>12.801255853455325</v>
      </c>
    </row>
    <row r="31" spans="2:5" x14ac:dyDescent="0.25">
      <c r="B31" s="25">
        <v>39661</v>
      </c>
      <c r="C31" s="34">
        <v>18962948</v>
      </c>
      <c r="D31" s="20">
        <v>241611840</v>
      </c>
      <c r="E31" s="36">
        <v>12.741259428650018</v>
      </c>
    </row>
    <row r="32" spans="2:5" x14ac:dyDescent="0.25">
      <c r="B32" s="25">
        <v>39692</v>
      </c>
      <c r="C32" s="34">
        <v>18485546</v>
      </c>
      <c r="D32" s="20">
        <v>236057580.00000003</v>
      </c>
      <c r="E32" s="36">
        <v>12.769846235539919</v>
      </c>
    </row>
    <row r="33" spans="2:5" x14ac:dyDescent="0.25">
      <c r="B33" s="25">
        <v>39722</v>
      </c>
      <c r="C33" s="34">
        <v>18639439</v>
      </c>
      <c r="D33" s="20">
        <v>230453830.00000003</v>
      </c>
      <c r="E33" s="36">
        <v>12.363775004172606</v>
      </c>
    </row>
    <row r="34" spans="2:5" x14ac:dyDescent="0.25">
      <c r="B34" s="25">
        <v>39753</v>
      </c>
      <c r="C34" s="34">
        <v>16840532</v>
      </c>
      <c r="D34" s="20">
        <v>208918630</v>
      </c>
      <c r="E34" s="36">
        <v>12.405702503935149</v>
      </c>
    </row>
    <row r="35" spans="2:5" x14ac:dyDescent="0.25">
      <c r="B35" s="26">
        <v>39783</v>
      </c>
      <c r="C35" s="35">
        <v>17019366</v>
      </c>
      <c r="D35" s="39">
        <v>210950910</v>
      </c>
      <c r="E35" s="37">
        <v>12.394757243013634</v>
      </c>
    </row>
    <row r="36" spans="2:5" x14ac:dyDescent="0.25">
      <c r="B36" s="25">
        <v>39814</v>
      </c>
      <c r="C36" s="33">
        <v>17139590</v>
      </c>
      <c r="D36" s="24">
        <v>212435800</v>
      </c>
      <c r="E36" s="29">
        <v>12.394450509026179</v>
      </c>
    </row>
    <row r="37" spans="2:5" x14ac:dyDescent="0.25">
      <c r="B37" s="25">
        <v>39845</v>
      </c>
      <c r="C37" s="34">
        <v>15792277</v>
      </c>
      <c r="D37" s="20">
        <v>194575139.99999997</v>
      </c>
      <c r="E37" s="30">
        <v>12.3209047055089</v>
      </c>
    </row>
    <row r="38" spans="2:5" x14ac:dyDescent="0.25">
      <c r="B38" s="25">
        <v>39873</v>
      </c>
      <c r="C38" s="34">
        <v>17950368</v>
      </c>
      <c r="D38" s="20">
        <v>223399280</v>
      </c>
      <c r="E38" s="30">
        <v>12.445387192062023</v>
      </c>
    </row>
    <row r="39" spans="2:5" x14ac:dyDescent="0.25">
      <c r="B39" s="25">
        <v>39904</v>
      </c>
      <c r="C39" s="34">
        <v>17826167</v>
      </c>
      <c r="D39" s="20">
        <v>220227050.00000003</v>
      </c>
      <c r="E39" s="30">
        <v>12.354144892729886</v>
      </c>
    </row>
    <row r="40" spans="2:5" x14ac:dyDescent="0.25">
      <c r="B40" s="25">
        <v>39934</v>
      </c>
      <c r="C40" s="34">
        <v>18854708</v>
      </c>
      <c r="D40" s="20">
        <v>232837240</v>
      </c>
      <c r="E40" s="30">
        <v>12.349023914875797</v>
      </c>
    </row>
    <row r="41" spans="2:5" x14ac:dyDescent="0.25">
      <c r="B41" s="25">
        <v>39965</v>
      </c>
      <c r="C41" s="34">
        <v>18748371</v>
      </c>
      <c r="D41" s="20">
        <v>231469310</v>
      </c>
      <c r="E41" s="30">
        <v>12.346102496051524</v>
      </c>
    </row>
    <row r="42" spans="2:5" x14ac:dyDescent="0.25">
      <c r="B42" s="25">
        <v>39995</v>
      </c>
      <c r="C42" s="34">
        <v>19972974</v>
      </c>
      <c r="D42" s="20">
        <v>244259690</v>
      </c>
      <c r="E42" s="30">
        <v>12.229510237183506</v>
      </c>
    </row>
    <row r="43" spans="2:5" x14ac:dyDescent="0.25">
      <c r="B43" s="25">
        <v>40026</v>
      </c>
      <c r="C43" s="34">
        <v>19585339</v>
      </c>
      <c r="D43" s="20">
        <v>237811360</v>
      </c>
      <c r="E43" s="30">
        <v>12.142315228753509</v>
      </c>
    </row>
    <row r="44" spans="2:5" x14ac:dyDescent="0.25">
      <c r="B44" s="25">
        <v>40057</v>
      </c>
      <c r="C44" s="34">
        <v>18509241</v>
      </c>
      <c r="D44" s="20">
        <v>227043530</v>
      </c>
      <c r="E44" s="30">
        <v>12.266495962746392</v>
      </c>
    </row>
    <row r="45" spans="2:5" x14ac:dyDescent="0.25">
      <c r="B45" s="25">
        <v>40087</v>
      </c>
      <c r="C45" s="34">
        <v>18986811</v>
      </c>
      <c r="D45" s="20">
        <v>227654869.99999997</v>
      </c>
      <c r="E45" s="30">
        <v>11.990158326219182</v>
      </c>
    </row>
    <row r="46" spans="2:5" x14ac:dyDescent="0.25">
      <c r="B46" s="25">
        <v>40118</v>
      </c>
      <c r="C46" s="34">
        <v>17653965</v>
      </c>
      <c r="D46" s="20">
        <v>214976389.99999997</v>
      </c>
      <c r="E46" s="30">
        <v>12.177229874421977</v>
      </c>
    </row>
    <row r="47" spans="2:5" x14ac:dyDescent="0.25">
      <c r="B47" s="25">
        <v>40148</v>
      </c>
      <c r="C47" s="34">
        <v>17477794</v>
      </c>
      <c r="D47" s="20">
        <v>210951310</v>
      </c>
      <c r="E47" s="30">
        <v>12.069675955672666</v>
      </c>
    </row>
    <row r="48" spans="2:5" x14ac:dyDescent="0.25">
      <c r="B48" s="23">
        <v>40179</v>
      </c>
      <c r="C48" s="33">
        <v>16873068</v>
      </c>
      <c r="D48" s="24">
        <v>200891500</v>
      </c>
      <c r="E48" s="38">
        <v>11.906044591297801</v>
      </c>
    </row>
    <row r="49" spans="2:5" x14ac:dyDescent="0.25">
      <c r="B49" s="25">
        <v>40210</v>
      </c>
      <c r="C49" s="34">
        <v>16341135</v>
      </c>
      <c r="D49" s="20">
        <v>195455949.99999997</v>
      </c>
      <c r="E49" s="36">
        <v>11.960977618751695</v>
      </c>
    </row>
    <row r="50" spans="2:5" x14ac:dyDescent="0.25">
      <c r="B50" s="25">
        <v>40238</v>
      </c>
      <c r="C50" s="34">
        <v>18865724</v>
      </c>
      <c r="D50" s="20">
        <v>226107270.00000003</v>
      </c>
      <c r="E50" s="36">
        <v>11.985083106272519</v>
      </c>
    </row>
    <row r="51" spans="2:5" x14ac:dyDescent="0.25">
      <c r="B51" s="25">
        <v>40269</v>
      </c>
      <c r="C51" s="34">
        <v>19365725</v>
      </c>
      <c r="D51" s="20">
        <v>233190040</v>
      </c>
      <c r="E51" s="36">
        <v>12.041379292538751</v>
      </c>
    </row>
    <row r="52" spans="2:5" x14ac:dyDescent="0.25">
      <c r="B52" s="25">
        <v>40299</v>
      </c>
      <c r="C52" s="34">
        <v>18517773</v>
      </c>
      <c r="D52" s="20">
        <v>227897270.00000003</v>
      </c>
      <c r="E52" s="36">
        <v>12.306948033113919</v>
      </c>
    </row>
    <row r="53" spans="2:5" x14ac:dyDescent="0.25">
      <c r="B53" s="25">
        <v>40330</v>
      </c>
      <c r="C53" s="34">
        <v>19084495</v>
      </c>
      <c r="D53" s="20">
        <v>232913280.00000003</v>
      </c>
      <c r="E53" s="36">
        <v>12.204319789441639</v>
      </c>
    </row>
    <row r="54" spans="2:5" x14ac:dyDescent="0.25">
      <c r="B54" s="25">
        <v>40360</v>
      </c>
      <c r="C54" s="34">
        <v>20256172</v>
      </c>
      <c r="D54" s="20">
        <v>249268759.99999997</v>
      </c>
      <c r="E54" s="36">
        <v>12.305817703364681</v>
      </c>
    </row>
    <row r="55" spans="2:5" x14ac:dyDescent="0.25">
      <c r="B55" s="25">
        <v>40391</v>
      </c>
      <c r="C55" s="34">
        <v>19583547</v>
      </c>
      <c r="D55" s="20">
        <v>241996540</v>
      </c>
      <c r="E55" s="36">
        <v>12.357135303425881</v>
      </c>
    </row>
    <row r="56" spans="2:5" x14ac:dyDescent="0.25">
      <c r="B56" s="25">
        <v>40422</v>
      </c>
      <c r="C56" s="34">
        <v>18784696</v>
      </c>
      <c r="D56" s="20">
        <v>234564399.99999997</v>
      </c>
      <c r="E56" s="36">
        <v>12.486994732307616</v>
      </c>
    </row>
    <row r="57" spans="2:5" x14ac:dyDescent="0.25">
      <c r="B57" s="25">
        <v>40452</v>
      </c>
      <c r="C57" s="34">
        <v>18748211</v>
      </c>
      <c r="D57" s="20">
        <v>236339340</v>
      </c>
      <c r="E57" s="36">
        <v>12.605967577386451</v>
      </c>
    </row>
    <row r="58" spans="2:5" x14ac:dyDescent="0.25">
      <c r="B58" s="25">
        <v>40483</v>
      </c>
      <c r="C58" s="34">
        <v>18385506</v>
      </c>
      <c r="D58" s="20">
        <v>232380940</v>
      </c>
      <c r="E58" s="36">
        <v>12.6393551529123</v>
      </c>
    </row>
    <row r="59" spans="2:5" x14ac:dyDescent="0.25">
      <c r="B59" s="26">
        <v>40513</v>
      </c>
      <c r="C59" s="35">
        <v>17509516</v>
      </c>
      <c r="D59" s="39">
        <v>220510980</v>
      </c>
      <c r="E59" s="37">
        <v>12.593779291215132</v>
      </c>
    </row>
    <row r="60" spans="2:5" x14ac:dyDescent="0.25">
      <c r="B60" s="25">
        <v>40544</v>
      </c>
      <c r="C60" s="33">
        <v>17114263</v>
      </c>
      <c r="D60" s="24">
        <v>214460689.99999997</v>
      </c>
      <c r="E60" s="29">
        <v>12.531108701554952</v>
      </c>
    </row>
    <row r="61" spans="2:5" x14ac:dyDescent="0.25">
      <c r="B61" s="25">
        <v>40575</v>
      </c>
      <c r="C61" s="34">
        <v>16540772</v>
      </c>
      <c r="D61" s="20">
        <v>207627900.00000003</v>
      </c>
      <c r="E61" s="30">
        <v>12.552491504024118</v>
      </c>
    </row>
    <row r="62" spans="2:5" x14ac:dyDescent="0.25">
      <c r="B62" s="25">
        <v>40603</v>
      </c>
      <c r="C62" s="34">
        <v>18922615</v>
      </c>
      <c r="D62" s="20">
        <v>239170479.99999997</v>
      </c>
      <c r="E62" s="30">
        <v>12.639398941425377</v>
      </c>
    </row>
    <row r="63" spans="2:5" x14ac:dyDescent="0.25">
      <c r="B63" s="25">
        <v>40634</v>
      </c>
      <c r="C63" s="34">
        <v>18734736</v>
      </c>
      <c r="D63" s="20">
        <v>238148590</v>
      </c>
      <c r="E63" s="30">
        <v>12.71160639786971</v>
      </c>
    </row>
    <row r="64" spans="2:5" x14ac:dyDescent="0.25">
      <c r="B64" s="25">
        <v>40664</v>
      </c>
      <c r="C64" s="34">
        <v>19942517</v>
      </c>
      <c r="D64" s="20">
        <v>254727030.00000003</v>
      </c>
      <c r="E64" s="30">
        <v>12.773063199595118</v>
      </c>
    </row>
    <row r="65" spans="2:5" x14ac:dyDescent="0.25">
      <c r="B65" s="25">
        <v>40695</v>
      </c>
      <c r="C65" s="34">
        <v>19287179</v>
      </c>
      <c r="D65" s="20">
        <v>246365730</v>
      </c>
      <c r="E65" s="30">
        <v>12.773549205925864</v>
      </c>
    </row>
    <row r="66" spans="2:5" x14ac:dyDescent="0.25">
      <c r="B66" s="25">
        <v>40725</v>
      </c>
      <c r="C66" s="34">
        <v>19973861</v>
      </c>
      <c r="D66" s="20">
        <v>255716730</v>
      </c>
      <c r="E66" s="30">
        <v>12.802568817315791</v>
      </c>
    </row>
    <row r="67" spans="2:5" x14ac:dyDescent="0.25">
      <c r="B67" s="25">
        <v>40756</v>
      </c>
      <c r="C67" s="34">
        <v>20850795</v>
      </c>
      <c r="D67" s="20">
        <v>266828740</v>
      </c>
      <c r="E67" s="30">
        <v>12.797053541603569</v>
      </c>
    </row>
    <row r="68" spans="2:5" x14ac:dyDescent="0.25">
      <c r="B68" s="25">
        <v>40787</v>
      </c>
      <c r="C68" s="34">
        <v>18107938</v>
      </c>
      <c r="D68" s="20">
        <v>234149819.99999997</v>
      </c>
      <c r="E68" s="30">
        <v>12.930783173655662</v>
      </c>
    </row>
    <row r="69" spans="2:5" x14ac:dyDescent="0.25">
      <c r="B69" s="25">
        <v>40817</v>
      </c>
      <c r="C69" s="34">
        <v>19288888</v>
      </c>
      <c r="D69" s="20">
        <v>259023520.00000003</v>
      </c>
      <c r="E69" s="30">
        <v>13.428639328508726</v>
      </c>
    </row>
    <row r="70" spans="2:5" x14ac:dyDescent="0.25">
      <c r="B70" s="25">
        <v>40848</v>
      </c>
      <c r="C70" s="34">
        <v>18501055</v>
      </c>
      <c r="D70" s="20">
        <v>264216640</v>
      </c>
      <c r="E70" s="30">
        <v>14.281166128093776</v>
      </c>
    </row>
    <row r="71" spans="2:5" x14ac:dyDescent="0.25">
      <c r="B71" s="25">
        <v>40878</v>
      </c>
      <c r="C71" s="34">
        <v>17587899.5</v>
      </c>
      <c r="D71" s="20">
        <v>254838320</v>
      </c>
      <c r="E71" s="30">
        <v>14.4894118823001</v>
      </c>
    </row>
    <row r="72" spans="2:5" x14ac:dyDescent="0.25">
      <c r="B72" s="23">
        <v>40909</v>
      </c>
      <c r="C72" s="33">
        <v>17347866.5</v>
      </c>
      <c r="D72" s="24">
        <v>252660280.00000003</v>
      </c>
      <c r="E72" s="38">
        <v>14.564343113892422</v>
      </c>
    </row>
    <row r="73" spans="2:5" x14ac:dyDescent="0.25">
      <c r="B73" s="25">
        <v>40940</v>
      </c>
      <c r="C73" s="34">
        <v>16956513</v>
      </c>
      <c r="D73" s="20">
        <v>244097700</v>
      </c>
      <c r="E73" s="36">
        <v>14.395512803841214</v>
      </c>
    </row>
    <row r="74" spans="2:5" x14ac:dyDescent="0.25">
      <c r="B74" s="25">
        <v>40969</v>
      </c>
      <c r="C74" s="34">
        <v>19209992.5</v>
      </c>
      <c r="D74" s="20">
        <v>275573880</v>
      </c>
      <c r="E74" s="36">
        <v>14.345340322230735</v>
      </c>
    </row>
    <row r="75" spans="2:5" x14ac:dyDescent="0.25">
      <c r="B75" s="25">
        <v>41000</v>
      </c>
      <c r="C75" s="34">
        <v>18421118</v>
      </c>
      <c r="D75" s="20">
        <v>274296340</v>
      </c>
      <c r="E75" s="36">
        <v>14.890319903493371</v>
      </c>
    </row>
    <row r="76" spans="2:5" x14ac:dyDescent="0.25">
      <c r="B76" s="25">
        <v>41030</v>
      </c>
      <c r="C76" s="34">
        <v>19945749</v>
      </c>
      <c r="D76" s="20">
        <v>296609470.00000006</v>
      </c>
      <c r="E76" s="36">
        <v>14.870811319244018</v>
      </c>
    </row>
    <row r="77" spans="2:5" x14ac:dyDescent="0.25">
      <c r="B77" s="25">
        <v>41061</v>
      </c>
      <c r="C77" s="34">
        <v>19443502</v>
      </c>
      <c r="D77" s="20">
        <v>289687260.00000006</v>
      </c>
      <c r="E77" s="36">
        <v>14.898924072422759</v>
      </c>
    </row>
    <row r="78" spans="2:5" x14ac:dyDescent="0.25">
      <c r="B78" s="25">
        <v>41091</v>
      </c>
      <c r="C78" s="34">
        <v>19901717.5</v>
      </c>
      <c r="D78" s="20">
        <v>299355940</v>
      </c>
      <c r="E78" s="36">
        <v>15.041713862132752</v>
      </c>
    </row>
    <row r="79" spans="2:5" x14ac:dyDescent="0.25">
      <c r="B79" s="25">
        <v>41122</v>
      </c>
      <c r="C79" s="34">
        <v>21415848</v>
      </c>
      <c r="D79" s="20">
        <v>320147380</v>
      </c>
      <c r="E79" s="36">
        <v>14.949087236704333</v>
      </c>
    </row>
    <row r="80" spans="2:5" x14ac:dyDescent="0.25">
      <c r="B80" s="25">
        <v>41153</v>
      </c>
      <c r="C80" s="34">
        <v>21014515</v>
      </c>
      <c r="D80" s="20">
        <v>308089279.99999994</v>
      </c>
      <c r="E80" s="36">
        <v>14.660784700479642</v>
      </c>
    </row>
    <row r="81" spans="2:5" x14ac:dyDescent="0.25">
      <c r="B81" s="25">
        <v>41183</v>
      </c>
      <c r="C81" s="34">
        <v>19567711</v>
      </c>
      <c r="D81" s="20">
        <v>294232350</v>
      </c>
      <c r="E81" s="36">
        <v>15.036625898655188</v>
      </c>
    </row>
    <row r="82" spans="2:5" x14ac:dyDescent="0.25">
      <c r="B82" s="25">
        <v>41214</v>
      </c>
      <c r="C82" s="34">
        <v>18201567.5</v>
      </c>
      <c r="D82" s="20">
        <v>271073600</v>
      </c>
      <c r="E82" s="36">
        <v>14.892871177166471</v>
      </c>
    </row>
    <row r="83" spans="2:5" x14ac:dyDescent="0.25">
      <c r="B83" s="26">
        <v>41244</v>
      </c>
      <c r="C83" s="35">
        <v>17164586</v>
      </c>
      <c r="D83" s="39">
        <v>255948930</v>
      </c>
      <c r="E83" s="37">
        <v>14.911453733868093</v>
      </c>
    </row>
    <row r="84" spans="2:5" x14ac:dyDescent="0.25">
      <c r="B84" s="25">
        <v>41275</v>
      </c>
      <c r="C84" s="20">
        <v>17541066</v>
      </c>
      <c r="D84" s="20">
        <v>262389130</v>
      </c>
      <c r="E84" s="36">
        <v>14.958562381556515</v>
      </c>
    </row>
    <row r="85" spans="2:5" x14ac:dyDescent="0.25">
      <c r="B85" s="25">
        <v>41306</v>
      </c>
      <c r="C85" s="20">
        <v>16480728</v>
      </c>
      <c r="D85" s="20">
        <v>246745069.99999997</v>
      </c>
      <c r="E85" s="36">
        <v>14.9717336515717</v>
      </c>
    </row>
    <row r="86" spans="2:5" x14ac:dyDescent="0.25">
      <c r="B86" s="25">
        <v>41334</v>
      </c>
      <c r="C86" s="20">
        <v>18426660</v>
      </c>
      <c r="D86" s="20">
        <v>282543050</v>
      </c>
      <c r="E86" s="36">
        <v>15.333383803684445</v>
      </c>
    </row>
    <row r="87" spans="2:5" x14ac:dyDescent="0.25">
      <c r="B87" s="25">
        <v>41365</v>
      </c>
      <c r="C87" s="34">
        <v>19422685</v>
      </c>
      <c r="D87" s="20">
        <v>294107350</v>
      </c>
      <c r="E87" s="36">
        <v>15.142466142039579</v>
      </c>
    </row>
    <row r="88" spans="2:5" x14ac:dyDescent="0.25">
      <c r="B88" s="25">
        <v>41395</v>
      </c>
      <c r="C88" s="34">
        <v>20488169</v>
      </c>
      <c r="D88" s="20">
        <v>313262310.00000006</v>
      </c>
      <c r="E88" s="36">
        <v>15.289912436782421</v>
      </c>
    </row>
    <row r="89" spans="2:5" x14ac:dyDescent="0.25">
      <c r="B89" s="25">
        <v>41426</v>
      </c>
      <c r="C89" s="34">
        <v>18424388</v>
      </c>
      <c r="D89" s="20">
        <v>280600470.00000006</v>
      </c>
      <c r="E89" s="36">
        <v>15.22983938462434</v>
      </c>
    </row>
    <row r="90" spans="2:5" x14ac:dyDescent="0.25">
      <c r="B90" s="25">
        <v>41456</v>
      </c>
      <c r="C90" s="34">
        <v>21831976</v>
      </c>
      <c r="D90" s="20">
        <v>314709860</v>
      </c>
      <c r="E90" s="36">
        <v>14.41508821739269</v>
      </c>
    </row>
    <row r="91" spans="2:5" x14ac:dyDescent="0.25">
      <c r="B91" s="25">
        <v>41487</v>
      </c>
      <c r="C91" s="34">
        <v>20529450</v>
      </c>
      <c r="D91" s="20">
        <v>309617680</v>
      </c>
      <c r="E91" s="36">
        <v>15.081635406696234</v>
      </c>
    </row>
    <row r="92" spans="2:5" x14ac:dyDescent="0.25">
      <c r="B92" s="25">
        <v>41518</v>
      </c>
      <c r="C92" s="34">
        <v>18758269.859999999</v>
      </c>
      <c r="D92" s="20">
        <v>280553290</v>
      </c>
      <c r="E92" s="36">
        <v>14.956245543638854</v>
      </c>
    </row>
    <row r="93" spans="2:5" x14ac:dyDescent="0.25">
      <c r="B93" s="25">
        <v>41548</v>
      </c>
      <c r="C93" s="34">
        <v>19670240.649999999</v>
      </c>
      <c r="D93" s="20">
        <v>311256670</v>
      </c>
      <c r="E93" s="36">
        <v>15.823734723855553</v>
      </c>
    </row>
    <row r="94" spans="2:5" x14ac:dyDescent="0.25">
      <c r="B94" s="25">
        <v>41579</v>
      </c>
      <c r="C94" s="34">
        <v>18362672</v>
      </c>
      <c r="D94" s="20">
        <v>290488630</v>
      </c>
      <c r="E94" s="36">
        <v>15.819518531943499</v>
      </c>
    </row>
    <row r="95" spans="2:5" x14ac:dyDescent="0.25">
      <c r="B95" s="26">
        <v>41609</v>
      </c>
      <c r="C95" s="35">
        <v>16998635.5</v>
      </c>
      <c r="D95" s="39">
        <v>265875099.99999997</v>
      </c>
      <c r="E95" s="37">
        <v>15.640967182336487</v>
      </c>
    </row>
    <row r="96" spans="2:5" x14ac:dyDescent="0.25">
      <c r="B96" s="25">
        <v>41640</v>
      </c>
      <c r="C96" s="34">
        <v>17511969.5</v>
      </c>
      <c r="D96" s="20">
        <v>278765130</v>
      </c>
      <c r="E96" s="36">
        <v>15.91854816786884</v>
      </c>
    </row>
    <row r="97" spans="2:6" x14ac:dyDescent="0.25">
      <c r="B97" s="25">
        <v>41671</v>
      </c>
      <c r="C97" s="34">
        <v>16482215</v>
      </c>
      <c r="D97" s="20">
        <v>257171129.99999997</v>
      </c>
      <c r="E97" s="36">
        <v>15.602947176699246</v>
      </c>
    </row>
    <row r="98" spans="2:6" x14ac:dyDescent="0.25">
      <c r="B98" s="25">
        <v>41699</v>
      </c>
      <c r="C98" s="34">
        <v>18508493</v>
      </c>
      <c r="D98" s="20">
        <v>289816560</v>
      </c>
      <c r="E98" s="36">
        <v>15.658571446092342</v>
      </c>
    </row>
    <row r="99" spans="2:6" x14ac:dyDescent="0.25">
      <c r="B99" s="25">
        <v>41730</v>
      </c>
      <c r="C99" s="34">
        <v>18614152</v>
      </c>
      <c r="D99" s="20">
        <v>310949610</v>
      </c>
      <c r="E99" s="36">
        <v>16.705010789640056</v>
      </c>
    </row>
    <row r="100" spans="2:6" x14ac:dyDescent="0.25">
      <c r="B100" s="25">
        <v>41760</v>
      </c>
      <c r="C100" s="34">
        <v>19646708</v>
      </c>
      <c r="D100" s="20">
        <v>335651690</v>
      </c>
      <c r="E100" s="36">
        <v>17.084373117369079</v>
      </c>
    </row>
    <row r="101" spans="2:6" x14ac:dyDescent="0.25">
      <c r="B101" s="25">
        <v>41791</v>
      </c>
      <c r="C101" s="34">
        <v>19852347</v>
      </c>
      <c r="D101" s="20">
        <v>333340260</v>
      </c>
      <c r="E101" s="36">
        <v>16.790974890777399</v>
      </c>
    </row>
    <row r="102" spans="2:6" x14ac:dyDescent="0.25">
      <c r="B102" s="25">
        <v>41821</v>
      </c>
      <c r="C102" s="34">
        <v>19963935</v>
      </c>
      <c r="D102" s="20">
        <v>340194280</v>
      </c>
      <c r="E102" s="36">
        <v>17.040442177356319</v>
      </c>
    </row>
    <row r="103" spans="2:6" x14ac:dyDescent="0.25">
      <c r="B103" s="25">
        <v>41852</v>
      </c>
      <c r="C103" s="34">
        <v>19381015</v>
      </c>
      <c r="D103" s="20">
        <v>329803500</v>
      </c>
      <c r="E103" s="36">
        <v>17.01683322571083</v>
      </c>
    </row>
    <row r="104" spans="2:6" x14ac:dyDescent="0.25">
      <c r="B104" s="25">
        <v>41883</v>
      </c>
      <c r="C104" s="34">
        <v>19322204</v>
      </c>
      <c r="D104" s="20">
        <v>343839340</v>
      </c>
      <c r="E104" s="36">
        <v>17.795037253514142</v>
      </c>
    </row>
    <row r="105" spans="2:6" x14ac:dyDescent="0.25">
      <c r="B105" s="25">
        <v>41913</v>
      </c>
      <c r="C105" s="34">
        <v>19265000</v>
      </c>
      <c r="D105" s="20">
        <v>344984930</v>
      </c>
      <c r="E105" s="36">
        <v>17.90734129249935</v>
      </c>
    </row>
    <row r="106" spans="2:6" x14ac:dyDescent="0.25">
      <c r="B106" s="25">
        <v>41944</v>
      </c>
      <c r="C106" s="34">
        <v>17487272</v>
      </c>
      <c r="D106" s="20">
        <v>312113860</v>
      </c>
      <c r="E106" s="36">
        <v>17.848058862468658</v>
      </c>
    </row>
    <row r="107" spans="2:6" x14ac:dyDescent="0.25">
      <c r="B107" s="26">
        <v>41974</v>
      </c>
      <c r="C107" s="35">
        <v>17829850.5</v>
      </c>
      <c r="D107" s="39">
        <v>327251040.00000006</v>
      </c>
      <c r="E107" s="37">
        <v>18.354110148035176</v>
      </c>
      <c r="F107" s="46"/>
    </row>
    <row r="108" spans="2:6" x14ac:dyDescent="0.25">
      <c r="B108" s="25">
        <v>42005</v>
      </c>
      <c r="C108" s="34">
        <v>16874102</v>
      </c>
      <c r="D108" s="20">
        <v>300260130</v>
      </c>
      <c r="E108" s="36">
        <v>17.794139800743174</v>
      </c>
    </row>
    <row r="109" spans="2:6" x14ac:dyDescent="0.25">
      <c r="B109" s="25">
        <v>42036</v>
      </c>
      <c r="C109" s="34">
        <v>15022207</v>
      </c>
      <c r="D109" s="20">
        <v>259863430</v>
      </c>
      <c r="E109" s="36">
        <v>17.298618638393148</v>
      </c>
    </row>
    <row r="110" spans="2:6" x14ac:dyDescent="0.25">
      <c r="B110" s="25">
        <v>42064</v>
      </c>
      <c r="C110" s="34">
        <v>18023988.449999999</v>
      </c>
      <c r="D110" s="20">
        <v>331724040</v>
      </c>
      <c r="E110" s="36">
        <v>18.40458569534869</v>
      </c>
    </row>
    <row r="111" spans="2:6" x14ac:dyDescent="0.25">
      <c r="B111" s="25">
        <v>42095</v>
      </c>
      <c r="C111" s="34">
        <v>17534045</v>
      </c>
      <c r="D111" s="20">
        <v>324943810</v>
      </c>
      <c r="E111" s="36">
        <v>18.532164711565414</v>
      </c>
    </row>
    <row r="112" spans="2:6" x14ac:dyDescent="0.25">
      <c r="B112" s="25">
        <v>42125</v>
      </c>
      <c r="C112" s="34">
        <v>19150131</v>
      </c>
      <c r="D112" s="20">
        <v>352202730</v>
      </c>
      <c r="E112" s="36">
        <v>18.391661654951601</v>
      </c>
    </row>
    <row r="113" spans="2:6" x14ac:dyDescent="0.25">
      <c r="B113" s="25">
        <v>42156</v>
      </c>
      <c r="C113" s="34">
        <v>18538786</v>
      </c>
      <c r="D113" s="20">
        <v>341321980.00000006</v>
      </c>
      <c r="E113" s="36">
        <v>18.411236852294429</v>
      </c>
    </row>
    <row r="114" spans="2:6" x14ac:dyDescent="0.25">
      <c r="B114" s="25">
        <v>42186</v>
      </c>
      <c r="C114" s="34">
        <v>18940191</v>
      </c>
      <c r="D114" s="20">
        <v>354524340</v>
      </c>
      <c r="E114" s="36">
        <v>18.718097404614348</v>
      </c>
    </row>
    <row r="115" spans="2:6" x14ac:dyDescent="0.25">
      <c r="B115" s="25">
        <v>42217</v>
      </c>
      <c r="C115" s="34">
        <v>18770268</v>
      </c>
      <c r="D115" s="20">
        <v>340274480</v>
      </c>
      <c r="E115" s="36">
        <v>18.128376217111018</v>
      </c>
    </row>
    <row r="116" spans="2:6" x14ac:dyDescent="0.25">
      <c r="B116" s="25">
        <v>42248</v>
      </c>
      <c r="C116" s="34">
        <v>18326199</v>
      </c>
      <c r="D116" s="20">
        <v>336613850</v>
      </c>
      <c r="E116" s="36">
        <v>18.367903240601066</v>
      </c>
    </row>
    <row r="117" spans="2:6" x14ac:dyDescent="0.25">
      <c r="B117" s="25">
        <v>42278</v>
      </c>
      <c r="C117" s="34">
        <v>18688059</v>
      </c>
      <c r="D117" s="20">
        <v>341186580</v>
      </c>
      <c r="E117" s="36">
        <v>18.256929732509942</v>
      </c>
    </row>
    <row r="118" spans="2:6" x14ac:dyDescent="0.25">
      <c r="B118" s="25">
        <v>42309</v>
      </c>
      <c r="C118" s="34">
        <v>17127212</v>
      </c>
      <c r="D118" s="20">
        <v>311851820</v>
      </c>
      <c r="E118" s="36">
        <v>18.207973370096664</v>
      </c>
    </row>
    <row r="119" spans="2:6" x14ac:dyDescent="0.25">
      <c r="B119" s="26">
        <v>42339</v>
      </c>
      <c r="C119" s="35">
        <v>16732260.630000001</v>
      </c>
      <c r="D119" s="39">
        <v>305033000</v>
      </c>
      <c r="E119" s="37">
        <v>18.23023240823138</v>
      </c>
      <c r="F119" s="46"/>
    </row>
    <row r="120" spans="2:6" x14ac:dyDescent="0.25">
      <c r="B120" s="25">
        <v>42370</v>
      </c>
      <c r="C120" s="33">
        <v>14919666</v>
      </c>
      <c r="D120" s="24">
        <v>269407320</v>
      </c>
      <c r="E120" s="38">
        <v>18.057195114153359</v>
      </c>
    </row>
    <row r="121" spans="2:6" x14ac:dyDescent="0.25">
      <c r="B121" s="25">
        <v>42401</v>
      </c>
      <c r="C121" s="34">
        <v>15555517.5</v>
      </c>
      <c r="D121" s="20">
        <v>285449690</v>
      </c>
      <c r="E121" s="36">
        <v>18.350382107184799</v>
      </c>
    </row>
    <row r="122" spans="2:6" x14ac:dyDescent="0.25">
      <c r="B122" s="25">
        <v>42430</v>
      </c>
      <c r="C122" s="34">
        <v>17476940.5</v>
      </c>
      <c r="D122" s="20">
        <v>314364600</v>
      </c>
      <c r="E122" s="36">
        <v>17.987393159575042</v>
      </c>
    </row>
    <row r="123" spans="2:6" x14ac:dyDescent="0.25">
      <c r="B123" s="25">
        <v>42461</v>
      </c>
      <c r="C123" s="34">
        <v>18818869.91</v>
      </c>
      <c r="D123" s="20">
        <v>341827410</v>
      </c>
      <c r="E123" s="36">
        <v>18.164077419885835</v>
      </c>
    </row>
    <row r="124" spans="2:6" x14ac:dyDescent="0.25">
      <c r="B124" s="25">
        <v>42491</v>
      </c>
      <c r="C124" s="34">
        <v>19074192.5</v>
      </c>
      <c r="D124" s="20">
        <v>338506480</v>
      </c>
      <c r="E124" s="36">
        <v>17.746831484478307</v>
      </c>
    </row>
    <row r="125" spans="2:6" x14ac:dyDescent="0.25">
      <c r="B125" s="25">
        <v>42522</v>
      </c>
      <c r="C125" s="34">
        <v>19455545</v>
      </c>
      <c r="D125" s="20">
        <v>340309800.00000006</v>
      </c>
      <c r="E125" s="36">
        <v>17.491661117691642</v>
      </c>
    </row>
    <row r="126" spans="2:6" x14ac:dyDescent="0.25">
      <c r="B126" s="25">
        <v>42552</v>
      </c>
      <c r="C126" s="34">
        <v>19731074.780000001</v>
      </c>
      <c r="D126" s="20">
        <v>355679970</v>
      </c>
      <c r="E126" s="36">
        <v>18.026385990920662</v>
      </c>
    </row>
    <row r="127" spans="2:6" x14ac:dyDescent="0.25">
      <c r="B127" s="25">
        <v>42583</v>
      </c>
      <c r="C127" s="34">
        <v>20765211.740000002</v>
      </c>
      <c r="D127" s="20">
        <v>365427650</v>
      </c>
      <c r="E127" s="36">
        <v>17.598070011300543</v>
      </c>
    </row>
    <row r="128" spans="2:6" x14ac:dyDescent="0.25">
      <c r="B128" s="25">
        <v>42614</v>
      </c>
      <c r="C128" s="34">
        <v>18833220.449999999</v>
      </c>
      <c r="D128" s="20">
        <v>336056700</v>
      </c>
      <c r="E128" s="36">
        <v>17.843825536487046</v>
      </c>
    </row>
    <row r="129" spans="2:6" x14ac:dyDescent="0.25">
      <c r="B129" s="25">
        <v>42644</v>
      </c>
      <c r="C129" s="34">
        <v>18740425.490000002</v>
      </c>
      <c r="D129" s="20">
        <v>333256350</v>
      </c>
      <c r="E129" s="36">
        <v>17.782752594268871</v>
      </c>
    </row>
    <row r="130" spans="2:6" x14ac:dyDescent="0.25">
      <c r="B130" s="25">
        <v>42675</v>
      </c>
      <c r="C130" s="34">
        <v>17965241.390000001</v>
      </c>
      <c r="D130" s="20">
        <v>335194910.00000006</v>
      </c>
      <c r="E130" s="36">
        <v>18.65796861413617</v>
      </c>
    </row>
    <row r="131" spans="2:6" x14ac:dyDescent="0.25">
      <c r="B131" s="25">
        <v>42705</v>
      </c>
      <c r="C131" s="53">
        <v>17506642.079999998</v>
      </c>
      <c r="D131" s="52">
        <v>336454170</v>
      </c>
      <c r="E131" s="36">
        <v>19.218658179136089</v>
      </c>
      <c r="F131" s="46"/>
    </row>
    <row r="132" spans="2:6" x14ac:dyDescent="0.25">
      <c r="B132" s="54">
        <v>42736</v>
      </c>
      <c r="C132" s="56">
        <v>15893843.82</v>
      </c>
      <c r="D132" s="55">
        <v>293514830</v>
      </c>
      <c r="E132" s="38">
        <v>18.467202353571384</v>
      </c>
      <c r="F132" s="46"/>
    </row>
    <row r="133" spans="2:6" x14ac:dyDescent="0.25">
      <c r="B133" s="25">
        <v>42767</v>
      </c>
      <c r="C133" s="34">
        <v>15454696.140000001</v>
      </c>
      <c r="D133" s="20">
        <v>289339420</v>
      </c>
      <c r="E133" s="36">
        <v>18.721779928828802</v>
      </c>
    </row>
    <row r="134" spans="2:6" x14ac:dyDescent="0.25">
      <c r="B134" s="25">
        <v>42795</v>
      </c>
      <c r="C134" s="34">
        <v>18883702.539999999</v>
      </c>
      <c r="D134" s="20">
        <v>355447880</v>
      </c>
      <c r="E134" s="36">
        <v>18.822997198090796</v>
      </c>
    </row>
    <row r="135" spans="2:6" x14ac:dyDescent="0.25">
      <c r="B135" s="25">
        <v>42826</v>
      </c>
      <c r="C135" s="34">
        <v>17455839.509999998</v>
      </c>
      <c r="D135" s="20">
        <v>329543670.00000006</v>
      </c>
      <c r="E135" s="36">
        <v>18.878706453001762</v>
      </c>
    </row>
    <row r="136" spans="2:6" x14ac:dyDescent="0.25">
      <c r="B136" s="25">
        <v>42856</v>
      </c>
      <c r="C136" s="34">
        <v>19785522.439999998</v>
      </c>
      <c r="D136" s="20">
        <v>376554890</v>
      </c>
      <c r="E136" s="36">
        <v>19.031839626267661</v>
      </c>
    </row>
    <row r="137" spans="2:6" x14ac:dyDescent="0.25">
      <c r="B137" s="25">
        <v>42887</v>
      </c>
      <c r="C137" s="34">
        <v>18960297.59</v>
      </c>
      <c r="D137" s="20">
        <v>358256930</v>
      </c>
      <c r="E137" s="36">
        <v>18.895111128896581</v>
      </c>
    </row>
    <row r="138" spans="2:6" x14ac:dyDescent="0.25">
      <c r="B138" s="25">
        <v>42917</v>
      </c>
      <c r="C138" s="34">
        <v>19058158.850000001</v>
      </c>
      <c r="D138" s="20">
        <v>359985019.99999994</v>
      </c>
      <c r="E138" s="36">
        <v>18.888761649712031</v>
      </c>
    </row>
    <row r="139" spans="2:6" x14ac:dyDescent="0.25">
      <c r="B139" s="25">
        <v>42948</v>
      </c>
      <c r="C139" s="34">
        <v>19962874.699999999</v>
      </c>
      <c r="D139" s="20">
        <v>376199209.99999994</v>
      </c>
      <c r="E139" s="36">
        <v>18.844941705715357</v>
      </c>
    </row>
    <row r="140" spans="2:6" x14ac:dyDescent="0.25">
      <c r="B140" s="25">
        <v>42979</v>
      </c>
      <c r="C140" s="34">
        <v>18538376</v>
      </c>
      <c r="D140" s="20">
        <v>350699780</v>
      </c>
      <c r="E140" s="36">
        <v>18.917502806071038</v>
      </c>
    </row>
    <row r="141" spans="2:6" x14ac:dyDescent="0.25">
      <c r="B141" s="25">
        <v>43009</v>
      </c>
      <c r="C141" s="34">
        <v>18278821.969999999</v>
      </c>
      <c r="D141" s="20">
        <v>355749770</v>
      </c>
      <c r="E141" s="36">
        <v>19.462401383627022</v>
      </c>
    </row>
    <row r="142" spans="2:6" x14ac:dyDescent="0.25">
      <c r="B142" s="25">
        <v>43040</v>
      </c>
      <c r="C142" s="34">
        <v>17524588.920000002</v>
      </c>
      <c r="D142" s="20">
        <v>363947350.00000006</v>
      </c>
      <c r="E142" s="36">
        <v>20.767810969000465</v>
      </c>
    </row>
    <row r="143" spans="2:6" x14ac:dyDescent="0.25">
      <c r="B143" s="26">
        <v>43070</v>
      </c>
      <c r="C143" s="57">
        <v>17605383.509999998</v>
      </c>
      <c r="D143" s="58">
        <v>370618010</v>
      </c>
      <c r="E143" s="37">
        <v>21.051402248038848</v>
      </c>
      <c r="F143" s="46"/>
    </row>
    <row r="144" spans="2:6" x14ac:dyDescent="0.25">
      <c r="B144" s="25">
        <v>43101</v>
      </c>
      <c r="C144" s="34">
        <v>14607822.68</v>
      </c>
      <c r="D144" s="20">
        <v>300440590</v>
      </c>
      <c r="E144" s="36">
        <v>20.567102749086764</v>
      </c>
    </row>
    <row r="145" spans="2:6" x14ac:dyDescent="0.25">
      <c r="B145" s="25">
        <v>43132</v>
      </c>
      <c r="C145" s="34">
        <v>15271484.99</v>
      </c>
      <c r="D145" s="20">
        <v>316768710</v>
      </c>
      <c r="E145" s="36">
        <v>20.742495586213455</v>
      </c>
    </row>
    <row r="146" spans="2:6" x14ac:dyDescent="0.25">
      <c r="B146" s="25">
        <v>43160</v>
      </c>
      <c r="C146" s="34">
        <v>17351450.060000002</v>
      </c>
      <c r="D146" s="20">
        <v>355351270</v>
      </c>
      <c r="E146" s="36">
        <v>20.479629585494134</v>
      </c>
    </row>
    <row r="147" spans="2:6" x14ac:dyDescent="0.25">
      <c r="B147" s="25">
        <v>43191</v>
      </c>
      <c r="C147" s="34">
        <v>17229228.23</v>
      </c>
      <c r="D147" s="20">
        <v>353451350</v>
      </c>
      <c r="E147" s="36">
        <v>20.514636249612209</v>
      </c>
      <c r="F147" s="46"/>
    </row>
    <row r="148" spans="2:6" x14ac:dyDescent="0.25">
      <c r="B148" s="25">
        <v>43221</v>
      </c>
      <c r="C148" s="34">
        <v>18737391.630000003</v>
      </c>
      <c r="D148" s="20">
        <v>373851370</v>
      </c>
      <c r="E148" s="36">
        <v>19.952156489136687</v>
      </c>
      <c r="F148" s="46"/>
    </row>
    <row r="149" spans="2:6" x14ac:dyDescent="0.25">
      <c r="B149" s="25">
        <v>43252</v>
      </c>
      <c r="C149" s="34">
        <v>18324647.77</v>
      </c>
      <c r="D149" s="20">
        <v>365853540</v>
      </c>
      <c r="E149" s="36">
        <v>19.965106265177614</v>
      </c>
      <c r="F149" s="46"/>
    </row>
    <row r="150" spans="2:6" x14ac:dyDescent="0.25">
      <c r="B150" s="25">
        <v>43282</v>
      </c>
      <c r="C150" s="34">
        <v>18952973.77</v>
      </c>
      <c r="D150" s="20">
        <v>296761620</v>
      </c>
      <c r="E150" s="36">
        <v>15.657786667215969</v>
      </c>
      <c r="F150" s="46"/>
    </row>
    <row r="151" spans="2:6" x14ac:dyDescent="0.25">
      <c r="B151" s="25">
        <v>43313</v>
      </c>
      <c r="C151" s="34">
        <v>18916356.800000001</v>
      </c>
      <c r="D151" s="20">
        <v>374981880</v>
      </c>
      <c r="E151" s="36">
        <v>19.823155376303749</v>
      </c>
      <c r="F151" s="46"/>
    </row>
    <row r="152" spans="2:6" x14ac:dyDescent="0.25">
      <c r="B152" s="25">
        <v>43344</v>
      </c>
      <c r="C152" s="34">
        <v>16445032.699999999</v>
      </c>
      <c r="D152" s="20">
        <v>329109800</v>
      </c>
      <c r="E152" s="36">
        <v>20.012717882889952</v>
      </c>
      <c r="F152" s="46"/>
    </row>
    <row r="153" spans="2:6" x14ac:dyDescent="0.25">
      <c r="B153" s="25">
        <v>43374</v>
      </c>
      <c r="C153" s="34">
        <v>17543656.850000001</v>
      </c>
      <c r="D153" s="20">
        <v>366237980</v>
      </c>
      <c r="E153" s="36">
        <v>20.87580617492527</v>
      </c>
      <c r="F153" s="46"/>
    </row>
    <row r="154" spans="2:6" x14ac:dyDescent="0.25">
      <c r="B154" s="25">
        <v>43405</v>
      </c>
      <c r="C154" s="34">
        <v>16520919.35</v>
      </c>
      <c r="D154" s="20">
        <v>340562300</v>
      </c>
      <c r="E154" s="36">
        <v>20.614004147414473</v>
      </c>
      <c r="F154" s="46"/>
    </row>
    <row r="155" spans="2:6" x14ac:dyDescent="0.25">
      <c r="B155" s="26">
        <v>43435</v>
      </c>
      <c r="C155" s="57">
        <v>15328006.66</v>
      </c>
      <c r="D155" s="58">
        <v>314767220</v>
      </c>
      <c r="E155" s="37">
        <v>20.535430795539593</v>
      </c>
      <c r="F155" s="46"/>
    </row>
    <row r="156" spans="2:6" x14ac:dyDescent="0.25">
      <c r="B156" s="25">
        <v>43466</v>
      </c>
      <c r="C156" s="34">
        <v>15372853.91</v>
      </c>
      <c r="D156" s="20">
        <v>320113330</v>
      </c>
      <c r="E156" s="36">
        <v>20.823285765551127</v>
      </c>
      <c r="F156" s="46"/>
    </row>
    <row r="157" spans="2:6" x14ac:dyDescent="0.25">
      <c r="B157" s="25">
        <v>43497</v>
      </c>
      <c r="C157" s="34">
        <v>14468615.42</v>
      </c>
      <c r="D157" s="20">
        <v>313082670</v>
      </c>
      <c r="E157" s="36">
        <v>21.638744338122713</v>
      </c>
      <c r="F157" s="46"/>
    </row>
    <row r="158" spans="2:6" x14ac:dyDescent="0.25">
      <c r="B158" s="25">
        <v>43525</v>
      </c>
      <c r="C158" s="34">
        <v>16003508</v>
      </c>
      <c r="D158" s="20">
        <v>356757960</v>
      </c>
      <c r="E158" s="36">
        <v>22.292484872691663</v>
      </c>
      <c r="F158" s="46"/>
    </row>
    <row r="159" spans="2:6" x14ac:dyDescent="0.25">
      <c r="B159" s="25">
        <v>43556</v>
      </c>
      <c r="C159" s="34">
        <v>16524954.16</v>
      </c>
      <c r="D159" s="20">
        <v>368175790</v>
      </c>
      <c r="E159" s="36">
        <v>22.279988581826117</v>
      </c>
      <c r="F159" s="46"/>
    </row>
    <row r="160" spans="2:6" x14ac:dyDescent="0.25">
      <c r="B160" s="25">
        <v>43586</v>
      </c>
      <c r="C160" s="34">
        <v>17497241.530000001</v>
      </c>
      <c r="D160" s="20">
        <v>389368280</v>
      </c>
      <c r="E160" s="36">
        <v>22.253123689948858</v>
      </c>
      <c r="F160" s="46"/>
    </row>
    <row r="161" spans="2:6" x14ac:dyDescent="0.25">
      <c r="B161" s="25">
        <v>43617</v>
      </c>
      <c r="C161" s="34">
        <v>16176314.439999999</v>
      </c>
      <c r="D161" s="20">
        <v>359623500</v>
      </c>
      <c r="E161" s="36">
        <v>22.231485505174195</v>
      </c>
      <c r="F161" s="46"/>
    </row>
    <row r="162" spans="2:6" x14ac:dyDescent="0.25">
      <c r="B162" s="25">
        <v>43647</v>
      </c>
      <c r="C162" s="34">
        <v>18552579.109999999</v>
      </c>
      <c r="D162" s="20">
        <v>410694820</v>
      </c>
      <c r="E162" s="36">
        <v>22.136804676317588</v>
      </c>
      <c r="F162" s="46"/>
    </row>
    <row r="163" spans="2:6" x14ac:dyDescent="0.25">
      <c r="B163" s="25">
        <v>43678</v>
      </c>
      <c r="C163" s="34">
        <v>18137615.449999999</v>
      </c>
      <c r="D163" s="20">
        <v>425292850</v>
      </c>
      <c r="E163" s="36">
        <v>23.448112634894354</v>
      </c>
      <c r="F163" s="46"/>
    </row>
    <row r="164" spans="2:6" x14ac:dyDescent="0.25">
      <c r="B164" s="25">
        <v>43709</v>
      </c>
      <c r="C164" s="34">
        <v>16196476.82</v>
      </c>
      <c r="D164" s="20">
        <v>389935580</v>
      </c>
      <c r="E164" s="36">
        <v>24.075333440325327</v>
      </c>
      <c r="F164" s="46"/>
    </row>
    <row r="165" spans="2:6" x14ac:dyDescent="0.25">
      <c r="B165" s="25">
        <v>43739</v>
      </c>
      <c r="C165" s="34">
        <v>16565954.5</v>
      </c>
      <c r="D165" s="20">
        <v>406292980</v>
      </c>
      <c r="E165" s="36">
        <v>24.525781475495421</v>
      </c>
      <c r="F165" s="46"/>
    </row>
    <row r="166" spans="2:6" x14ac:dyDescent="0.25">
      <c r="B166" s="25">
        <v>43770</v>
      </c>
      <c r="C166" s="34">
        <v>15451944.200000001</v>
      </c>
      <c r="D166" s="20">
        <v>367902090</v>
      </c>
      <c r="E166" s="36">
        <v>23.809436873322387</v>
      </c>
      <c r="F166" s="46"/>
    </row>
    <row r="167" spans="2:6" x14ac:dyDescent="0.25">
      <c r="B167" s="26">
        <v>43800</v>
      </c>
      <c r="C167" s="57">
        <v>14705594.420000002</v>
      </c>
      <c r="D167" s="58">
        <v>355414160</v>
      </c>
      <c r="E167" s="37">
        <v>24.16863608836017</v>
      </c>
      <c r="F167" s="46"/>
    </row>
    <row r="168" spans="2:6" x14ac:dyDescent="0.25">
      <c r="B168" s="25">
        <v>43831</v>
      </c>
      <c r="C168" s="34">
        <v>14986958.550000001</v>
      </c>
      <c r="D168" s="20">
        <v>361014450</v>
      </c>
      <c r="E168" s="36">
        <v>24.088573328308829</v>
      </c>
      <c r="F168" s="46"/>
    </row>
    <row r="169" spans="2:6" x14ac:dyDescent="0.25">
      <c r="B169" s="25">
        <v>43862</v>
      </c>
      <c r="C169" s="34">
        <v>14877847.9</v>
      </c>
      <c r="D169" s="20">
        <v>354295980</v>
      </c>
      <c r="E169" s="36">
        <v>23.813657887979886</v>
      </c>
      <c r="F169" s="46"/>
    </row>
    <row r="170" spans="2:6" x14ac:dyDescent="0.25">
      <c r="B170" s="25">
        <v>43891</v>
      </c>
      <c r="C170" s="34">
        <v>17694018.719999999</v>
      </c>
      <c r="D170" s="20">
        <v>439741830</v>
      </c>
      <c r="E170" s="36">
        <v>24.852569501520229</v>
      </c>
      <c r="F170" s="46"/>
    </row>
    <row r="171" spans="2:6" x14ac:dyDescent="0.25">
      <c r="B171" s="25">
        <v>43922</v>
      </c>
      <c r="C171" s="34">
        <v>17114886.189999998</v>
      </c>
      <c r="D171" s="20">
        <v>453699620</v>
      </c>
      <c r="E171" s="36">
        <v>26.50906438776617</v>
      </c>
      <c r="F171" s="46"/>
    </row>
    <row r="172" spans="2:6" x14ac:dyDescent="0.25">
      <c r="B172" s="25">
        <v>43952</v>
      </c>
      <c r="C172" s="34">
        <v>17330577.939999998</v>
      </c>
      <c r="D172" s="20">
        <v>460714620</v>
      </c>
      <c r="E172" s="36">
        <v>26.583915527516449</v>
      </c>
      <c r="F172" s="46"/>
    </row>
    <row r="173" spans="2:6" x14ac:dyDescent="0.25">
      <c r="B173" s="25">
        <v>43983</v>
      </c>
      <c r="C173" s="34">
        <v>16790479.23</v>
      </c>
      <c r="D173" s="20">
        <v>441187830</v>
      </c>
      <c r="E173" s="36">
        <v>26.276071335219417</v>
      </c>
      <c r="F173" s="46"/>
    </row>
    <row r="174" spans="2:6" x14ac:dyDescent="0.25">
      <c r="B174" s="25">
        <v>44013</v>
      </c>
      <c r="C174" s="34">
        <v>17683119.34</v>
      </c>
      <c r="D174" s="20">
        <v>455439230</v>
      </c>
      <c r="E174" s="36">
        <v>25.755593300203333</v>
      </c>
      <c r="F174" s="46"/>
    </row>
    <row r="175" spans="2:6" x14ac:dyDescent="0.25">
      <c r="B175" s="25">
        <v>44044</v>
      </c>
      <c r="C175" s="34">
        <v>16694489.060000001</v>
      </c>
      <c r="D175" s="20">
        <v>445570500</v>
      </c>
      <c r="E175" s="36">
        <v>26.689675760582993</v>
      </c>
      <c r="F175" s="46"/>
    </row>
    <row r="176" spans="2:6" x14ac:dyDescent="0.25">
      <c r="B176" s="25">
        <v>44075</v>
      </c>
      <c r="C176" s="34">
        <v>15616156.08</v>
      </c>
      <c r="D176" s="20">
        <v>556638950</v>
      </c>
      <c r="E176" s="36">
        <v>35.64506829647415</v>
      </c>
      <c r="F176" s="46"/>
    </row>
    <row r="177" spans="2:6" x14ac:dyDescent="0.25">
      <c r="B177" s="25">
        <v>44105</v>
      </c>
      <c r="C177" s="34">
        <v>17230142.609999999</v>
      </c>
      <c r="D177" s="20">
        <v>452720990</v>
      </c>
      <c r="E177" s="36">
        <v>26.274941551397873</v>
      </c>
      <c r="F177" s="46"/>
    </row>
    <row r="178" spans="2:6" x14ac:dyDescent="0.25">
      <c r="B178" s="25">
        <v>44136</v>
      </c>
      <c r="C178" s="34">
        <v>15217832.23</v>
      </c>
      <c r="D178" s="20">
        <v>408948530</v>
      </c>
      <c r="E178" s="36">
        <v>26.872981895135535</v>
      </c>
      <c r="F178" s="46"/>
    </row>
    <row r="179" spans="2:6" x14ac:dyDescent="0.25">
      <c r="B179" s="26">
        <v>44166</v>
      </c>
      <c r="C179" s="57">
        <v>15483473.199999999</v>
      </c>
      <c r="D179" s="58">
        <v>414668140</v>
      </c>
      <c r="E179" s="37">
        <v>26.781338698606721</v>
      </c>
      <c r="F179" s="46"/>
    </row>
    <row r="180" spans="2:6" x14ac:dyDescent="0.25">
      <c r="B180" s="25">
        <v>44197</v>
      </c>
      <c r="C180" s="34">
        <v>14380172.359999999</v>
      </c>
      <c r="D180" s="20">
        <v>385658020</v>
      </c>
      <c r="E180" s="36">
        <v>26.818734181013671</v>
      </c>
      <c r="F180" s="46"/>
    </row>
    <row r="181" spans="2:6" x14ac:dyDescent="0.25">
      <c r="B181" s="25">
        <v>44228</v>
      </c>
      <c r="C181" s="34">
        <v>14762960.84</v>
      </c>
      <c r="D181" s="20">
        <v>393880869</v>
      </c>
      <c r="E181" s="36">
        <v>26.68034368368615</v>
      </c>
      <c r="F181" s="46"/>
    </row>
    <row r="182" spans="2:6" x14ac:dyDescent="0.25">
      <c r="B182" s="25">
        <v>44256</v>
      </c>
      <c r="C182" s="34">
        <v>16373624.960000001</v>
      </c>
      <c r="D182" s="20">
        <v>442922238.23000002</v>
      </c>
      <c r="E182" s="36">
        <v>27.05095782467464</v>
      </c>
      <c r="F182" s="46"/>
    </row>
    <row r="183" spans="2:6" x14ac:dyDescent="0.25">
      <c r="B183" s="25">
        <v>44287</v>
      </c>
      <c r="C183" s="34">
        <v>16672513.949999999</v>
      </c>
      <c r="D183" s="20">
        <v>451000307.72000003</v>
      </c>
      <c r="E183" s="36">
        <v>27.050528137059981</v>
      </c>
      <c r="F183" s="46"/>
    </row>
    <row r="184" spans="2:6" x14ac:dyDescent="0.25">
      <c r="B184" s="25">
        <v>44317</v>
      </c>
      <c r="C184" s="34">
        <v>16263682.199999999</v>
      </c>
      <c r="D184" s="20">
        <v>455141520</v>
      </c>
      <c r="E184" s="36">
        <v>27.985145946838536</v>
      </c>
      <c r="F184" s="46"/>
    </row>
    <row r="185" spans="2:6" x14ac:dyDescent="0.25">
      <c r="B185" s="25">
        <v>44348</v>
      </c>
      <c r="C185" s="34">
        <v>16207668.17</v>
      </c>
      <c r="D185" s="20">
        <v>448118357.25999999</v>
      </c>
      <c r="E185" s="36">
        <v>27.64853972574884</v>
      </c>
      <c r="F185" s="46"/>
    </row>
    <row r="186" spans="2:6" x14ac:dyDescent="0.25">
      <c r="B186" s="25">
        <v>44378</v>
      </c>
      <c r="C186" s="34">
        <v>16453548.970000001</v>
      </c>
      <c r="D186" s="20">
        <v>453955056.48000002</v>
      </c>
      <c r="E186" s="36">
        <v>27.590099698715637</v>
      </c>
      <c r="F186" s="46"/>
    </row>
    <row r="187" spans="2:6" x14ac:dyDescent="0.25">
      <c r="B187" s="25">
        <v>44409</v>
      </c>
      <c r="C187" s="34">
        <v>15789257.34</v>
      </c>
      <c r="D187" s="20">
        <v>433512724.69999999</v>
      </c>
      <c r="E187" s="36">
        <v>27.45618209678252</v>
      </c>
      <c r="F187" s="46"/>
    </row>
    <row r="188" spans="2:6" x14ac:dyDescent="0.25">
      <c r="B188" s="25">
        <v>44440</v>
      </c>
      <c r="C188" s="34">
        <v>15550546.119999999</v>
      </c>
      <c r="D188" s="20">
        <v>450288118.89999998</v>
      </c>
      <c r="E188" s="36">
        <v>28.956418342174597</v>
      </c>
      <c r="F188" s="46"/>
    </row>
    <row r="189" spans="2:6" x14ac:dyDescent="0.25">
      <c r="B189" s="25">
        <v>44470</v>
      </c>
      <c r="C189" s="34">
        <v>14443382.41</v>
      </c>
      <c r="D189" s="20">
        <v>427274722.52999997</v>
      </c>
      <c r="E189" s="36">
        <v>29.582732797697901</v>
      </c>
      <c r="F189" s="46"/>
    </row>
    <row r="190" spans="2:6" x14ac:dyDescent="0.25">
      <c r="B190" s="25">
        <v>44501</v>
      </c>
      <c r="C190" s="34">
        <v>14288313.57</v>
      </c>
      <c r="D190" s="20">
        <v>418130602.70999998</v>
      </c>
      <c r="E190" s="36">
        <v>29.2638176410066</v>
      </c>
      <c r="F190" s="46"/>
    </row>
    <row r="191" spans="2:6" x14ac:dyDescent="0.25">
      <c r="B191" s="26">
        <v>44531</v>
      </c>
      <c r="C191" s="57">
        <v>13298630.84</v>
      </c>
      <c r="D191" s="58">
        <v>404192684.35000002</v>
      </c>
      <c r="E191" s="37">
        <v>30.393556239959512</v>
      </c>
      <c r="F191" s="46"/>
    </row>
    <row r="192" spans="2:6" x14ac:dyDescent="0.25">
      <c r="B192" s="25">
        <v>44562</v>
      </c>
      <c r="C192" s="34">
        <v>13006104.4</v>
      </c>
      <c r="D192" s="20">
        <v>380729082.18000001</v>
      </c>
      <c r="E192" s="36">
        <v>29.273106725177449</v>
      </c>
      <c r="F192" s="46"/>
    </row>
    <row r="193" spans="2:6" x14ac:dyDescent="0.25">
      <c r="B193" s="25">
        <v>44593</v>
      </c>
      <c r="C193" s="34">
        <v>12928560.880000001</v>
      </c>
      <c r="D193" s="20">
        <v>382494997.05000001</v>
      </c>
      <c r="E193" s="36">
        <v>29.585272529574844</v>
      </c>
      <c r="F193" s="46"/>
    </row>
    <row r="194" spans="2:6" x14ac:dyDescent="0.25">
      <c r="B194" s="25">
        <v>44621</v>
      </c>
      <c r="C194" s="34">
        <v>14855371.630000001</v>
      </c>
      <c r="D194" s="60">
        <v>432148269.37</v>
      </c>
      <c r="E194" s="36">
        <v>29.090370818949346</v>
      </c>
      <c r="F194" s="46"/>
    </row>
    <row r="195" spans="2:6" x14ac:dyDescent="0.25">
      <c r="B195" s="25">
        <v>44652</v>
      </c>
      <c r="C195" s="34">
        <v>13799753.33</v>
      </c>
      <c r="D195" s="60">
        <v>411966967.02999997</v>
      </c>
      <c r="E195" s="36">
        <v>29.853212385644866</v>
      </c>
      <c r="F195" s="46"/>
    </row>
    <row r="196" spans="2:6" x14ac:dyDescent="0.25">
      <c r="B196" s="25">
        <v>44682</v>
      </c>
      <c r="C196" s="34">
        <v>15066764.51</v>
      </c>
      <c r="D196" s="60">
        <v>440609822</v>
      </c>
      <c r="E196" s="36">
        <v>29.243824824338482</v>
      </c>
      <c r="F196" s="46"/>
    </row>
    <row r="197" spans="2:6" x14ac:dyDescent="0.25">
      <c r="B197" s="25">
        <v>44713</v>
      </c>
      <c r="C197" s="34">
        <v>14448569.92</v>
      </c>
      <c r="D197" s="60">
        <v>439023690.95999998</v>
      </c>
      <c r="E197" s="36">
        <v>30.4</v>
      </c>
    </row>
    <row r="198" spans="2:6" x14ac:dyDescent="0.25">
      <c r="B198" s="25">
        <v>44743</v>
      </c>
      <c r="C198" s="34">
        <v>14427817.869999999</v>
      </c>
      <c r="D198" s="60">
        <v>429045667.72000003</v>
      </c>
      <c r="E198" s="36">
        <v>29.737391446569465</v>
      </c>
    </row>
    <row r="199" spans="2:6" x14ac:dyDescent="0.25">
      <c r="B199" s="25">
        <v>44774</v>
      </c>
      <c r="C199" s="34">
        <v>13998681.02</v>
      </c>
      <c r="D199" s="60">
        <v>429747021.12</v>
      </c>
      <c r="E199" s="36">
        <v>30.699108044966369</v>
      </c>
    </row>
    <row r="200" spans="2:6" x14ac:dyDescent="0.25">
      <c r="B200" s="25">
        <v>44805</v>
      </c>
      <c r="C200" s="34">
        <v>14053653.18</v>
      </c>
      <c r="D200" s="60">
        <v>465885781.38999999</v>
      </c>
      <c r="E200" s="36">
        <v>33.150510790533112</v>
      </c>
    </row>
    <row r="201" spans="2:6" x14ac:dyDescent="0.25">
      <c r="B201" s="25">
        <v>44835</v>
      </c>
      <c r="C201" s="34">
        <v>13450736.060000001</v>
      </c>
      <c r="D201" s="60">
        <v>429898257.88</v>
      </c>
      <c r="E201" s="36">
        <v>31.960946669560922</v>
      </c>
    </row>
    <row r="202" spans="2:6" x14ac:dyDescent="0.25">
      <c r="B202" s="25">
        <v>44866</v>
      </c>
      <c r="C202" s="34">
        <v>12330435.58</v>
      </c>
      <c r="D202" s="60">
        <v>402429274.63999999</v>
      </c>
      <c r="E202" s="36">
        <v>32.637068822835531</v>
      </c>
    </row>
    <row r="203" spans="2:6" x14ac:dyDescent="0.25">
      <c r="B203" s="25">
        <v>44896</v>
      </c>
      <c r="C203" s="34">
        <v>11763455.869999999</v>
      </c>
      <c r="D203" s="60">
        <v>400257450.38999999</v>
      </c>
      <c r="E203" s="36">
        <v>34.025498528095383</v>
      </c>
      <c r="F203" s="52"/>
    </row>
    <row r="204" spans="2:6" x14ac:dyDescent="0.25">
      <c r="B204" s="23">
        <v>44927</v>
      </c>
      <c r="C204" s="33">
        <v>11842870.15</v>
      </c>
      <c r="D204" s="24">
        <v>380877401.48000002</v>
      </c>
      <c r="E204" s="38">
        <v>32.160903282385483</v>
      </c>
      <c r="F204" s="52"/>
    </row>
    <row r="205" spans="2:6" x14ac:dyDescent="0.25">
      <c r="B205" s="25">
        <v>44958</v>
      </c>
      <c r="C205" s="34">
        <v>11296255.57</v>
      </c>
      <c r="D205" s="60">
        <v>378361993.26999998</v>
      </c>
      <c r="E205" s="36">
        <v>33.49446114470301</v>
      </c>
      <c r="F205" s="52"/>
    </row>
    <row r="206" spans="2:6" x14ac:dyDescent="0.25">
      <c r="B206" s="25">
        <v>44986</v>
      </c>
      <c r="C206" s="34">
        <v>12927592.970000001</v>
      </c>
      <c r="D206" s="60">
        <v>432492992.07999998</v>
      </c>
      <c r="E206" s="36">
        <v>33.455028564377827</v>
      </c>
      <c r="F206" s="52"/>
    </row>
    <row r="207" spans="2:6" x14ac:dyDescent="0.25">
      <c r="B207" s="25">
        <v>45017</v>
      </c>
      <c r="C207" s="34">
        <v>11109266.279999999</v>
      </c>
      <c r="D207" s="60">
        <v>378011668.70999998</v>
      </c>
      <c r="E207" s="36">
        <v>34.026699800195985</v>
      </c>
      <c r="F207" s="52"/>
    </row>
    <row r="208" spans="2:6" x14ac:dyDescent="0.25">
      <c r="B208" s="25">
        <v>45047</v>
      </c>
      <c r="C208" s="34">
        <v>13026874.439999999</v>
      </c>
      <c r="D208" s="60">
        <v>453136597.56</v>
      </c>
      <c r="E208" s="36">
        <v>34.784752063673075</v>
      </c>
      <c r="F208" s="52"/>
    </row>
    <row r="209" spans="2:6" x14ac:dyDescent="0.25">
      <c r="B209" s="25">
        <v>45078</v>
      </c>
      <c r="C209" s="34">
        <v>14788052</v>
      </c>
      <c r="D209" s="60">
        <v>513304593.38</v>
      </c>
      <c r="E209" s="36">
        <v>34.710764702477377</v>
      </c>
      <c r="F209" s="52"/>
    </row>
    <row r="210" spans="2:6" x14ac:dyDescent="0.25">
      <c r="B210" s="25">
        <v>45108</v>
      </c>
      <c r="C210" s="34">
        <v>14949533</v>
      </c>
      <c r="D210" s="60">
        <v>520549659.61000001</v>
      </c>
      <c r="E210" s="36">
        <v>34.82046292750416</v>
      </c>
      <c r="F210" s="52"/>
    </row>
    <row r="211" spans="2:6" x14ac:dyDescent="0.25">
      <c r="B211" s="25">
        <v>45139</v>
      </c>
      <c r="C211" s="34">
        <v>15123563</v>
      </c>
      <c r="D211" s="60">
        <v>520776357.13</v>
      </c>
      <c r="E211" s="36">
        <v>34.434766273661836</v>
      </c>
      <c r="F211" s="52"/>
    </row>
    <row r="212" spans="2:6" x14ac:dyDescent="0.25">
      <c r="B212" s="25">
        <v>45170</v>
      </c>
      <c r="C212" s="34">
        <v>13737320.039999999</v>
      </c>
      <c r="D212" s="60">
        <v>486203255.30000001</v>
      </c>
      <c r="E212" s="36">
        <v>35.392875312235944</v>
      </c>
      <c r="F212" s="52"/>
    </row>
    <row r="213" spans="2:6" x14ac:dyDescent="0.25">
      <c r="B213" s="25">
        <v>45200</v>
      </c>
      <c r="C213" s="34">
        <v>13100254.66</v>
      </c>
      <c r="D213" s="60">
        <v>469055287.19999999</v>
      </c>
      <c r="E213" s="36">
        <v>35.805051075243753</v>
      </c>
      <c r="F213" s="52"/>
    </row>
    <row r="214" spans="2:6" x14ac:dyDescent="0.25">
      <c r="B214" s="25">
        <v>45231</v>
      </c>
      <c r="C214" s="34">
        <v>13054122</v>
      </c>
      <c r="D214" s="60">
        <v>457266451.42000002</v>
      </c>
      <c r="E214" s="36">
        <v>35.02851064361127</v>
      </c>
      <c r="F214" s="52"/>
    </row>
    <row r="215" spans="2:6" x14ac:dyDescent="0.25">
      <c r="B215" s="25">
        <v>45261</v>
      </c>
      <c r="C215" s="68">
        <v>12439327</v>
      </c>
      <c r="D215" s="69">
        <v>434680096.05000001</v>
      </c>
      <c r="E215" s="70">
        <v>34.944020367822148</v>
      </c>
    </row>
    <row r="216" spans="2:6" x14ac:dyDescent="0.25">
      <c r="B216" s="77">
        <v>45292</v>
      </c>
      <c r="C216" s="71">
        <v>12381639</v>
      </c>
      <c r="D216" s="72">
        <v>439729987.58999997</v>
      </c>
      <c r="E216" s="73">
        <v>35.514683281429861</v>
      </c>
    </row>
    <row r="217" spans="2:6" x14ac:dyDescent="0.25">
      <c r="B217" s="79">
        <v>45323</v>
      </c>
      <c r="C217" s="80">
        <v>12036696</v>
      </c>
      <c r="D217" s="60">
        <v>424197026</v>
      </c>
      <c r="E217" s="81">
        <v>35</v>
      </c>
    </row>
    <row r="218" spans="2:6" x14ac:dyDescent="0.25">
      <c r="B218" s="79">
        <v>45352</v>
      </c>
      <c r="C218" s="80">
        <v>12653402</v>
      </c>
      <c r="D218" s="60">
        <v>443682200.51999998</v>
      </c>
      <c r="E218" s="81">
        <v>35.064261810381112</v>
      </c>
    </row>
    <row r="219" spans="2:6" x14ac:dyDescent="0.25">
      <c r="B219" s="79">
        <v>45383</v>
      </c>
      <c r="C219" s="80">
        <v>13674080</v>
      </c>
      <c r="D219" s="60">
        <v>471833105</v>
      </c>
      <c r="E219" s="81">
        <v>34.505656322034099</v>
      </c>
    </row>
    <row r="220" spans="2:6" x14ac:dyDescent="0.25">
      <c r="B220" s="79">
        <v>45413</v>
      </c>
      <c r="C220" s="80">
        <v>14544562</v>
      </c>
      <c r="D220" s="60">
        <v>509851453.68000001</v>
      </c>
      <c r="E220" s="81">
        <v>35.054438468480519</v>
      </c>
    </row>
    <row r="221" spans="2:6" x14ac:dyDescent="0.25">
      <c r="B221" s="79">
        <v>45444</v>
      </c>
      <c r="C221" s="80">
        <v>12452900</v>
      </c>
      <c r="D221" s="60">
        <v>446985749.38999999</v>
      </c>
      <c r="E221" s="81">
        <v>35.894108953737685</v>
      </c>
    </row>
    <row r="222" spans="2:6" x14ac:dyDescent="0.25">
      <c r="B222" s="79">
        <v>45474</v>
      </c>
      <c r="C222" s="80">
        <v>13821338</v>
      </c>
      <c r="D222" s="60">
        <v>502984567.97000003</v>
      </c>
      <c r="E222" s="81">
        <v>36.391886803578643</v>
      </c>
    </row>
    <row r="223" spans="2:6" x14ac:dyDescent="0.25">
      <c r="B223" s="79">
        <v>45505</v>
      </c>
      <c r="C223" s="80">
        <v>14463790</v>
      </c>
      <c r="D223" s="60">
        <v>525083560.55000001</v>
      </c>
      <c r="E223" s="81">
        <v>36.303317494930447</v>
      </c>
    </row>
    <row r="224" spans="2:6" x14ac:dyDescent="0.25">
      <c r="B224" s="79">
        <v>45536</v>
      </c>
      <c r="C224" s="80">
        <v>12641766.9</v>
      </c>
      <c r="D224" s="60">
        <v>458276423.38999999</v>
      </c>
      <c r="E224" s="81">
        <v>36.250978760730035</v>
      </c>
    </row>
    <row r="225" spans="2:5" x14ac:dyDescent="0.25">
      <c r="B225" s="79">
        <v>45566</v>
      </c>
      <c r="C225" s="80">
        <v>12930241.5</v>
      </c>
      <c r="D225" s="60">
        <v>465611705.05000001</v>
      </c>
      <c r="E225" s="81">
        <v>36.009513437935404</v>
      </c>
    </row>
    <row r="226" spans="2:5" x14ac:dyDescent="0.25">
      <c r="B226" s="79">
        <v>45597</v>
      </c>
      <c r="C226" s="80">
        <v>12397418.289999999</v>
      </c>
      <c r="D226" s="60">
        <v>448989512.52999997</v>
      </c>
      <c r="E226" s="81">
        <v>36.21637199191413</v>
      </c>
    </row>
    <row r="227" spans="2:5" x14ac:dyDescent="0.25">
      <c r="B227" s="78">
        <v>45627</v>
      </c>
      <c r="C227" s="74">
        <v>11553833</v>
      </c>
      <c r="D227" s="75">
        <v>419591110.51999998</v>
      </c>
      <c r="E227" s="76">
        <v>36.31618273520138</v>
      </c>
    </row>
    <row r="228" spans="2:5" x14ac:dyDescent="0.25">
      <c r="B228" s="88">
        <v>45658</v>
      </c>
      <c r="C228" s="87">
        <v>11531136</v>
      </c>
      <c r="D228" s="72">
        <v>415986752.79000002</v>
      </c>
      <c r="E228" s="89">
        <v>36.075088594046591</v>
      </c>
    </row>
    <row r="229" spans="2:5" x14ac:dyDescent="0.25">
      <c r="B229" s="25">
        <v>45689</v>
      </c>
      <c r="C229" s="34">
        <v>11369317.9</v>
      </c>
      <c r="D229" s="60">
        <v>410317619.02999997</v>
      </c>
      <c r="E229" s="36">
        <f>+D229/C229</f>
        <v>36.089906416461446</v>
      </c>
    </row>
    <row r="230" spans="2:5" x14ac:dyDescent="0.25">
      <c r="B230" s="25">
        <v>45717</v>
      </c>
      <c r="C230" s="34">
        <v>11420522</v>
      </c>
      <c r="D230" s="60">
        <v>416028836.68000001</v>
      </c>
      <c r="E230" s="36">
        <v>36.428180487722017</v>
      </c>
    </row>
    <row r="231" spans="2:5" x14ac:dyDescent="0.25">
      <c r="B231" s="25">
        <v>45748</v>
      </c>
      <c r="C231" s="34">
        <v>12608838.300000001</v>
      </c>
      <c r="D231" s="60">
        <v>463200616.38999999</v>
      </c>
      <c r="E231" s="36">
        <v>36.736184997312556</v>
      </c>
    </row>
    <row r="232" spans="2:5" x14ac:dyDescent="0.25">
      <c r="B232" s="25">
        <v>45778</v>
      </c>
      <c r="C232" s="34">
        <v>12820063.699999999</v>
      </c>
      <c r="D232" s="60">
        <v>466794514.32999998</v>
      </c>
      <c r="E232" s="30">
        <v>36.411247654721095</v>
      </c>
    </row>
    <row r="233" spans="2:5" x14ac:dyDescent="0.25">
      <c r="B233" s="25">
        <v>45809</v>
      </c>
      <c r="C233" s="34">
        <v>12591612</v>
      </c>
      <c r="D233" s="60">
        <v>462838428.86000001</v>
      </c>
      <c r="E233" s="30">
        <v>36.757678751537135</v>
      </c>
    </row>
    <row r="234" spans="2:5" x14ac:dyDescent="0.25">
      <c r="B234" s="25">
        <v>45839</v>
      </c>
      <c r="C234" s="34">
        <v>12682151</v>
      </c>
      <c r="D234" s="60">
        <v>459519220.97000003</v>
      </c>
      <c r="E234" s="30">
        <v>36.233539639293056</v>
      </c>
    </row>
    <row r="235" spans="2:5" x14ac:dyDescent="0.25">
      <c r="B235" s="25">
        <v>45870</v>
      </c>
      <c r="C235" s="34">
        <v>11280786</v>
      </c>
      <c r="D235" s="60">
        <v>412276273.51999998</v>
      </c>
      <c r="E235" s="30">
        <v>36.546768418441765</v>
      </c>
    </row>
    <row r="236" spans="2:5" x14ac:dyDescent="0.25">
      <c r="B236" s="25">
        <v>45901</v>
      </c>
      <c r="C236" s="34">
        <v>11033372</v>
      </c>
      <c r="D236" s="60">
        <v>427615772.60000002</v>
      </c>
      <c r="E236" s="30">
        <v>38.756580726182349</v>
      </c>
    </row>
    <row r="237" spans="2:5" x14ac:dyDescent="0.25">
      <c r="B237" s="25">
        <v>45931</v>
      </c>
      <c r="C237" s="34">
        <v>11499888</v>
      </c>
      <c r="D237" s="60">
        <v>440920993.19999999</v>
      </c>
      <c r="E237" s="30">
        <v>38.341329341642286</v>
      </c>
    </row>
    <row r="238" spans="2:5" x14ac:dyDescent="0.25">
      <c r="B238" s="25">
        <v>45962</v>
      </c>
      <c r="C238" s="34">
        <v>11054018</v>
      </c>
      <c r="D238" s="60">
        <v>420090341.5</v>
      </c>
      <c r="E238" s="30">
        <v>38.003406679815427</v>
      </c>
    </row>
    <row r="239" spans="2:5" x14ac:dyDescent="0.25">
      <c r="B239" s="26">
        <v>45992</v>
      </c>
      <c r="C239" s="35">
        <v>11440878</v>
      </c>
      <c r="D239" s="39">
        <v>424364954.70999998</v>
      </c>
      <c r="E239" s="90">
        <v>37.091991952890325</v>
      </c>
    </row>
    <row r="240" spans="2:5" x14ac:dyDescent="0.25">
      <c r="B240" s="54">
        <v>46023</v>
      </c>
      <c r="C240" s="33">
        <v>10659322</v>
      </c>
      <c r="D240" s="24">
        <v>405461152.29000002</v>
      </c>
      <c r="E240" s="38">
        <v>38.038174687846002</v>
      </c>
    </row>
    <row r="241" spans="2:5" x14ac:dyDescent="0.25">
      <c r="B241" s="95">
        <v>46054</v>
      </c>
      <c r="C241" s="34">
        <v>10039493.25</v>
      </c>
      <c r="D241" s="60">
        <v>391846329.08999997</v>
      </c>
      <c r="E241" s="36">
        <v>39.030488823726238</v>
      </c>
    </row>
    <row r="242" spans="2:5" x14ac:dyDescent="0.25">
      <c r="B242" s="95">
        <v>46082</v>
      </c>
      <c r="C242" s="34">
        <v>11246806</v>
      </c>
      <c r="D242" s="60">
        <v>430991220.98000002</v>
      </c>
      <c r="E242" s="36">
        <v>38.321210571250184</v>
      </c>
    </row>
    <row r="243" spans="2:5" x14ac:dyDescent="0.25">
      <c r="B243" s="95">
        <v>46113</v>
      </c>
      <c r="C243" s="34">
        <v>11469728.25</v>
      </c>
      <c r="D243" s="60">
        <v>454892979.60000002</v>
      </c>
      <c r="E243" s="36">
        <v>39.660310138559737</v>
      </c>
    </row>
    <row r="244" spans="2:5" x14ac:dyDescent="0.25">
      <c r="B244" s="94">
        <v>46143</v>
      </c>
      <c r="C244" s="35">
        <v>12321604.75</v>
      </c>
      <c r="D244" s="39">
        <v>488972315.38999999</v>
      </c>
      <c r="E244" s="37">
        <v>39.684142229119949</v>
      </c>
    </row>
    <row r="245" spans="2:5" x14ac:dyDescent="0.25">
      <c r="B245" s="92"/>
      <c r="C245" s="60"/>
      <c r="D245" s="60"/>
      <c r="E245" s="93"/>
    </row>
    <row r="246" spans="2:5" x14ac:dyDescent="0.25">
      <c r="B246" s="42" t="s">
        <v>25</v>
      </c>
    </row>
    <row r="247" spans="2:5" x14ac:dyDescent="0.25">
      <c r="B247" s="42" t="s">
        <v>36</v>
      </c>
    </row>
    <row r="248" spans="2:5" x14ac:dyDescent="0.25">
      <c r="B248" s="50" t="s">
        <v>37</v>
      </c>
    </row>
  </sheetData>
  <mergeCells count="1">
    <mergeCell ref="C9:D9"/>
  </mergeCells>
  <hyperlinks>
    <hyperlink ref="E9" location="'Leche Fluida'!A1" display="Volver a hoja principal" xr:uid="{00000000-0004-0000-0100-000000000000}"/>
  </hyperlink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8A96D9EA1D9545B6EFAC7C8387E0F1" ma:contentTypeVersion="16" ma:contentTypeDescription="Crear nuevo documento." ma:contentTypeScope="" ma:versionID="0d13b557246e747723a516aa573a1fbd">
  <xsd:schema xmlns:xsd="http://www.w3.org/2001/XMLSchema" xmlns:xs="http://www.w3.org/2001/XMLSchema" xmlns:p="http://schemas.microsoft.com/office/2006/metadata/properties" xmlns:ns2="f4d36658-c2d2-4aca-88d8-9ecde1689242" xmlns:ns3="b293f0a2-03ef-45d5-a257-c7b71ce04207" targetNamespace="http://schemas.microsoft.com/office/2006/metadata/properties" ma:root="true" ma:fieldsID="90407ce9be83cd6c392ee726c6e0a5b5" ns2:_="" ns3:_="">
    <xsd:import namespace="f4d36658-c2d2-4aca-88d8-9ecde1689242"/>
    <xsd:import namespace="b293f0a2-03ef-45d5-a257-c7b71ce04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36658-c2d2-4aca-88d8-9ecde1689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339038e-3fc0-44b1-9afd-0be1f0e05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3f0a2-03ef-45d5-a257-c7b71ce042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8a38fa9-94db-420e-8c1b-06c1e1260228}" ma:internalName="TaxCatchAll" ma:showField="CatchAllData" ma:web="b293f0a2-03ef-45d5-a257-c7b71ce04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3f0a2-03ef-45d5-a257-c7b71ce04207" xsi:nil="true"/>
    <lcf76f155ced4ddcb4097134ff3c332f xmlns="f4d36658-c2d2-4aca-88d8-9ecde1689242">
      <Terms xmlns="http://schemas.microsoft.com/office/infopath/2007/PartnerControls"/>
    </lcf76f155ced4ddcb4097134ff3c332f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C49C467-BAE4-4C6F-97F5-18F56BD7F6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36658-c2d2-4aca-88d8-9ecde1689242"/>
    <ds:schemaRef ds:uri="b293f0a2-03ef-45d5-a257-c7b71ce04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CB5C18-DB3E-4DC9-A555-44BEF7389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E2B8D9-98E4-4ECD-A9A6-C35546F97BA6}">
  <ds:schemaRefs>
    <ds:schemaRef ds:uri="http://schemas.microsoft.com/office/2006/metadata/properties"/>
    <ds:schemaRef ds:uri="http://schemas.microsoft.com/office/infopath/2007/PartnerControls"/>
    <ds:schemaRef ds:uri="b293f0a2-03ef-45d5-a257-c7b71ce04207"/>
    <ds:schemaRef ds:uri="f4d36658-c2d2-4aca-88d8-9ecde1689242"/>
  </ds:schemaRefs>
</ds:datastoreItem>
</file>

<file path=customXml/itemProps4.xml><?xml version="1.0" encoding="utf-8"?>
<ds:datastoreItem xmlns:ds="http://schemas.openxmlformats.org/officeDocument/2006/customXml" ds:itemID="{3AE1EF01-719E-4845-B5D2-0BFB7E3CB57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Leche Fluida</vt:lpstr>
      <vt:lpstr>Listado Datos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axp</dc:creator>
  <cp:keywords/>
  <dc:description/>
  <cp:lastModifiedBy>Natalia Di Candia</cp:lastModifiedBy>
  <cp:revision/>
  <dcterms:created xsi:type="dcterms:W3CDTF">2010-03-11T18:38:35Z</dcterms:created>
  <dcterms:modified xsi:type="dcterms:W3CDTF">2026-07-14T17:46:24Z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Natalia Di Candia</vt:lpwstr>
  </property>
  <property fmtid="{D5CDD505-2E9C-101B-9397-08002B2CF9AE}" pid="3" name="Order">
    <vt:lpwstr>6975400.00000000</vt:lpwstr>
  </property>
  <property fmtid="{D5CDD505-2E9C-101B-9397-08002B2CF9AE}" pid="4" name="display_urn:schemas-microsoft-com:office:office#Author">
    <vt:lpwstr>Natalia Di Candia</vt:lpwstr>
  </property>
  <property fmtid="{D5CDD505-2E9C-101B-9397-08002B2CF9AE}" pid="5" name="ContentTypeId">
    <vt:lpwstr>0x010100A68A96D9EA1D9545B6EFAC7C8387E0F1</vt:lpwstr>
  </property>
  <property fmtid="{D5CDD505-2E9C-101B-9397-08002B2CF9AE}" pid="6" name="MediaServiceImageTags">
    <vt:lpwstr/>
  </property>
</Properties>
</file>