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naleorguy.sharepoint.com/sites/FS/Documentos compartidos/FS/Area de Información y Estudios Economicos/6.- Pagina de internet/1- Estadísticas/Uruguay/2- Mercado externo/"/>
    </mc:Choice>
  </mc:AlternateContent>
  <xr:revisionPtr revIDLastSave="568" documentId="8_{83A9B014-8A9E-4623-8BB1-DDE8943A390E}" xr6:coauthVersionLast="47" xr6:coauthVersionMax="47" xr10:uidLastSave="{57CE3527-8DAA-4B80-956A-F3F7B9C39DBE}"/>
  <bookViews>
    <workbookView xWindow="-120" yWindow="-120" windowWidth="29040" windowHeight="15720" xr2:uid="{00000000-000D-0000-FFFF-FFFF00000000}"/>
  </bookViews>
  <sheets>
    <sheet name="Quesos" sheetId="3" r:id="rId1"/>
    <sheet name="Destinos Trimestrales" sheetId="5" r:id="rId2"/>
    <sheet name="Listado Datos Mensuales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8" i="5" l="1"/>
  <c r="C58" i="5"/>
  <c r="D34" i="5"/>
  <c r="C34" i="5"/>
  <c r="P81" i="3"/>
  <c r="P82" i="3"/>
  <c r="O82" i="3"/>
  <c r="D82" i="3"/>
  <c r="E82" i="3"/>
  <c r="F82" i="3"/>
  <c r="G82" i="3"/>
  <c r="H82" i="3"/>
  <c r="I82" i="3"/>
  <c r="J82" i="3"/>
  <c r="K82" i="3"/>
  <c r="L82" i="3"/>
  <c r="M82" i="3"/>
  <c r="N82" i="3"/>
  <c r="C82" i="3"/>
  <c r="L25" i="5"/>
  <c r="L26" i="5"/>
  <c r="L27" i="5"/>
  <c r="L28" i="5"/>
  <c r="L29" i="5"/>
  <c r="L30" i="5"/>
  <c r="L31" i="5"/>
  <c r="L32" i="5"/>
  <c r="P76" i="3"/>
  <c r="P77" i="3"/>
  <c r="O74" i="3"/>
  <c r="O75" i="3"/>
  <c r="O76" i="3"/>
  <c r="O77" i="3"/>
  <c r="O78" i="3"/>
  <c r="O79" i="3"/>
  <c r="O80" i="3"/>
  <c r="O81" i="3"/>
  <c r="O46" i="3"/>
  <c r="O47" i="3"/>
  <c r="P47" i="3" s="1"/>
  <c r="O48" i="3"/>
  <c r="P48" i="3" s="1"/>
  <c r="O49" i="3"/>
  <c r="P49" i="3" s="1"/>
  <c r="O50" i="3"/>
  <c r="O51" i="3"/>
  <c r="O52" i="3"/>
  <c r="P52" i="3" s="1"/>
  <c r="O53" i="3"/>
  <c r="P53" i="3" s="1"/>
  <c r="O54" i="3"/>
  <c r="P54" i="3" s="1"/>
  <c r="O55" i="3"/>
  <c r="P55" i="3" s="1"/>
  <c r="O56" i="3"/>
  <c r="O57" i="3"/>
  <c r="P57" i="3" s="1"/>
  <c r="O22" i="3"/>
  <c r="O23" i="3"/>
  <c r="P23" i="3" s="1"/>
  <c r="O24" i="3"/>
  <c r="P72" i="3" s="1"/>
  <c r="O25" i="3"/>
  <c r="P73" i="3" s="1"/>
  <c r="O26" i="3"/>
  <c r="P74" i="3" s="1"/>
  <c r="O27" i="3"/>
  <c r="P75" i="3" s="1"/>
  <c r="O28" i="3"/>
  <c r="P28" i="3" s="1"/>
  <c r="O29" i="3"/>
  <c r="P29" i="3" s="1"/>
  <c r="O30" i="3"/>
  <c r="P30" i="3" s="1"/>
  <c r="O31" i="3"/>
  <c r="O32" i="3"/>
  <c r="P32" i="3" s="1"/>
  <c r="O33" i="3"/>
  <c r="P33" i="3" s="1"/>
  <c r="P50" i="3" l="1"/>
  <c r="P56" i="3"/>
  <c r="P80" i="3"/>
  <c r="P79" i="3"/>
  <c r="P31" i="3"/>
  <c r="P78" i="3"/>
  <c r="P27" i="3"/>
  <c r="P26" i="3"/>
  <c r="P25" i="3"/>
  <c r="P24" i="3"/>
  <c r="P51" i="3"/>
  <c r="E210" i="4" l="1"/>
  <c r="E211" i="4"/>
  <c r="E212" i="4"/>
  <c r="E213" i="4"/>
  <c r="E214" i="4"/>
  <c r="E215" i="4"/>
  <c r="E216" i="4"/>
  <c r="E209" i="4"/>
  <c r="E208" i="4"/>
  <c r="E207" i="4"/>
  <c r="E206" i="4"/>
  <c r="E205" i="4"/>
  <c r="D52" i="5"/>
  <c r="D53" i="5"/>
  <c r="D54" i="5"/>
  <c r="L54" i="5"/>
  <c r="J54" i="5"/>
  <c r="H54" i="5"/>
  <c r="F54" i="5"/>
  <c r="L53" i="5"/>
  <c r="J53" i="5"/>
  <c r="J29" i="5"/>
  <c r="H29" i="5"/>
  <c r="H53" i="5"/>
  <c r="F29" i="5"/>
  <c r="F53" i="5"/>
  <c r="D29" i="5"/>
  <c r="J28" i="5"/>
  <c r="L52" i="5"/>
  <c r="J52" i="5"/>
  <c r="H52" i="5"/>
  <c r="H28" i="5"/>
  <c r="F52" i="5"/>
  <c r="F28" i="5"/>
  <c r="D28" i="5"/>
  <c r="P71" i="3"/>
  <c r="O21" i="3"/>
  <c r="P22" i="3" s="1"/>
  <c r="O45" i="3"/>
  <c r="O20" i="3"/>
  <c r="P21" i="3" s="1"/>
  <c r="O44" i="3"/>
  <c r="O19" i="3"/>
  <c r="O43" i="3"/>
  <c r="O18" i="3"/>
  <c r="O42" i="3"/>
  <c r="O17" i="3"/>
  <c r="O16" i="3"/>
  <c r="O40" i="3"/>
  <c r="P41" i="3" s="1"/>
  <c r="J27" i="5"/>
  <c r="J51" i="5"/>
  <c r="L51" i="5"/>
  <c r="H27" i="5"/>
  <c r="H51" i="5"/>
  <c r="F27" i="5"/>
  <c r="F51" i="5"/>
  <c r="D51" i="5"/>
  <c r="D27" i="5"/>
  <c r="O64" i="3"/>
  <c r="O65" i="3"/>
  <c r="O66" i="3"/>
  <c r="O67" i="3"/>
  <c r="O68" i="3"/>
  <c r="O69" i="3"/>
  <c r="O70" i="3"/>
  <c r="O71" i="3"/>
  <c r="O72" i="3"/>
  <c r="O73" i="3"/>
  <c r="D26" i="5"/>
  <c r="F50" i="5"/>
  <c r="F26" i="5"/>
  <c r="H50" i="5"/>
  <c r="H26" i="5"/>
  <c r="J26" i="5"/>
  <c r="J50" i="5"/>
  <c r="L50" i="5"/>
  <c r="D50" i="5"/>
  <c r="L49" i="5"/>
  <c r="J49" i="5"/>
  <c r="H49" i="5"/>
  <c r="F49" i="5"/>
  <c r="D49" i="5"/>
  <c r="L48" i="5"/>
  <c r="J48" i="5"/>
  <c r="H48" i="5"/>
  <c r="F48" i="5"/>
  <c r="D48" i="5"/>
  <c r="L47" i="5"/>
  <c r="J47" i="5"/>
  <c r="H47" i="5"/>
  <c r="F47" i="5"/>
  <c r="D47" i="5"/>
  <c r="L46" i="5"/>
  <c r="J46" i="5"/>
  <c r="H46" i="5"/>
  <c r="F46" i="5"/>
  <c r="D46" i="5"/>
  <c r="L45" i="5"/>
  <c r="J45" i="5"/>
  <c r="H45" i="5"/>
  <c r="F45" i="5"/>
  <c r="D45" i="5"/>
  <c r="L44" i="5"/>
  <c r="J44" i="5"/>
  <c r="H44" i="5"/>
  <c r="F44" i="5"/>
  <c r="D44" i="5"/>
  <c r="L43" i="5"/>
  <c r="J43" i="5"/>
  <c r="H43" i="5"/>
  <c r="F43" i="5"/>
  <c r="D43" i="5"/>
  <c r="L42" i="5"/>
  <c r="J42" i="5"/>
  <c r="H42" i="5"/>
  <c r="F42" i="5"/>
  <c r="D42" i="5"/>
  <c r="L41" i="5"/>
  <c r="J41" i="5"/>
  <c r="H41" i="5"/>
  <c r="F41" i="5"/>
  <c r="D41" i="5"/>
  <c r="L40" i="5"/>
  <c r="J40" i="5"/>
  <c r="H40" i="5"/>
  <c r="F40" i="5"/>
  <c r="D40" i="5"/>
  <c r="J25" i="5"/>
  <c r="H25" i="5"/>
  <c r="F25" i="5"/>
  <c r="D25" i="5"/>
  <c r="L24" i="5"/>
  <c r="J24" i="5"/>
  <c r="H24" i="5"/>
  <c r="F24" i="5"/>
  <c r="D24" i="5"/>
  <c r="L23" i="5"/>
  <c r="J23" i="5"/>
  <c r="H23" i="5"/>
  <c r="F23" i="5"/>
  <c r="D23" i="5"/>
  <c r="L22" i="5"/>
  <c r="J22" i="5"/>
  <c r="H22" i="5"/>
  <c r="F22" i="5"/>
  <c r="D22" i="5"/>
  <c r="L21" i="5"/>
  <c r="J21" i="5"/>
  <c r="H21" i="5"/>
  <c r="F21" i="5"/>
  <c r="D21" i="5"/>
  <c r="L20" i="5"/>
  <c r="J20" i="5"/>
  <c r="H20" i="5"/>
  <c r="F20" i="5"/>
  <c r="D20" i="5"/>
  <c r="L19" i="5"/>
  <c r="J19" i="5"/>
  <c r="H19" i="5"/>
  <c r="F19" i="5"/>
  <c r="D19" i="5"/>
  <c r="L18" i="5"/>
  <c r="J18" i="5"/>
  <c r="H18" i="5"/>
  <c r="F18" i="5"/>
  <c r="D18" i="5"/>
  <c r="L17" i="5"/>
  <c r="J17" i="5"/>
  <c r="H17" i="5"/>
  <c r="F17" i="5"/>
  <c r="D17" i="5"/>
  <c r="L16" i="5"/>
  <c r="J16" i="5"/>
  <c r="H16" i="5"/>
  <c r="F16" i="5"/>
  <c r="D16" i="5"/>
  <c r="O41" i="3"/>
  <c r="P70" i="3"/>
  <c r="P43" i="3" l="1"/>
  <c r="P45" i="3"/>
  <c r="P46" i="3"/>
  <c r="P64" i="3"/>
  <c r="P68" i="3"/>
  <c r="P44" i="3"/>
  <c r="P42" i="3"/>
  <c r="P67" i="3"/>
  <c r="P69" i="3"/>
  <c r="P65" i="3"/>
  <c r="P20" i="3"/>
  <c r="P19" i="3"/>
  <c r="P66" i="3"/>
  <c r="P18" i="3"/>
  <c r="P17" i="3"/>
</calcChain>
</file>

<file path=xl/sharedStrings.xml><?xml version="1.0" encoding="utf-8"?>
<sst xmlns="http://schemas.openxmlformats.org/spreadsheetml/2006/main" count="737" uniqueCount="74">
  <si>
    <t>Volúmen (Toneladas)</t>
  </si>
  <si>
    <t>Año/Mes</t>
  </si>
  <si>
    <t xml:space="preserve">Ene 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</si>
  <si>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</si>
  <si>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</si>
  <si>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</si>
  <si>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</si>
  <si>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</si>
  <si>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</si>
  <si>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</si>
  <si>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</si>
  <si>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</si>
  <si>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</si>
  <si>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</si>
  <si>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Variación</t>
  </si>
  <si>
    <t>Quesos</t>
  </si>
  <si>
    <t>Precio Promedio (US$ FOB/Toneladas)</t>
  </si>
  <si>
    <t>Volver a hoja principal</t>
  </si>
  <si>
    <t>Fecha</t>
  </si>
  <si>
    <r>
      <t xml:space="preserve">Precio Promedio </t>
    </r>
    <r>
      <rPr>
        <b/>
        <sz val="10"/>
        <color indexed="8"/>
        <rFont val="Calibri"/>
        <family val="2"/>
      </rPr>
      <t>(US$ FOB/Toneladas)</t>
    </r>
  </si>
  <si>
    <t>Acceder al listado de datos</t>
  </si>
  <si>
    <t>Fuente: INALE en base a datos de Aduanas</t>
  </si>
  <si>
    <t>2015</t>
  </si>
  <si>
    <t>2017</t>
  </si>
  <si>
    <t>2018</t>
  </si>
  <si>
    <t>Trimestre 1</t>
  </si>
  <si>
    <t>Trimestre 2</t>
  </si>
  <si>
    <t>Trimestre 3</t>
  </si>
  <si>
    <t>Trimestre 4</t>
  </si>
  <si>
    <t>Total Anual</t>
  </si>
  <si>
    <t>Año</t>
  </si>
  <si>
    <t>Volúmen (ton)</t>
  </si>
  <si>
    <t>% variación  periodo del año anterior</t>
  </si>
  <si>
    <t>Volúmen Total (ton)</t>
  </si>
  <si>
    <t>Fuente: INALE en base a datos de Aduanas, precios FOB</t>
  </si>
  <si>
    <t>Destinos de las exportaciones, definidos como los cinco primeros países en función del ingreso generado por la exportación y el porcentaje del total por trimestre</t>
  </si>
  <si>
    <t>Puesto</t>
  </si>
  <si>
    <t>Total</t>
  </si>
  <si>
    <t>BRASIL</t>
  </si>
  <si>
    <t>MEXICO</t>
  </si>
  <si>
    <t>RUSIA</t>
  </si>
  <si>
    <t>ARGENTINA</t>
  </si>
  <si>
    <t>VIETNAM</t>
  </si>
  <si>
    <t>CHINA</t>
  </si>
  <si>
    <t>ESTADOS UNIDOS</t>
  </si>
  <si>
    <t>CHILE</t>
  </si>
  <si>
    <t>VENEZUELA</t>
  </si>
  <si>
    <t xml:space="preserve"> Año 2013</t>
  </si>
  <si>
    <t>PARAGUAY</t>
  </si>
  <si>
    <t xml:space="preserve"> Año 2012</t>
  </si>
  <si>
    <t>COREA DEL SUR</t>
  </si>
  <si>
    <t xml:space="preserve"> Año 2011</t>
  </si>
  <si>
    <t xml:space="preserve"> Año 2010</t>
  </si>
  <si>
    <t xml:space="preserve"> Año 2009</t>
  </si>
  <si>
    <t>ANGOLA</t>
  </si>
  <si>
    <t xml:space="preserve"> Año 2008</t>
  </si>
  <si>
    <t>CUBA</t>
  </si>
  <si>
    <t xml:space="preserve"> Año 2007</t>
  </si>
  <si>
    <t>Facturación (US$ FOB)</t>
  </si>
  <si>
    <t xml:space="preserve">Facturación (US$ FOB) </t>
  </si>
  <si>
    <t>2019</t>
  </si>
  <si>
    <t>Precio Promedio ponderado (US$/toneladas)</t>
  </si>
  <si>
    <t>Promedio lineal</t>
  </si>
  <si>
    <t>Promedio ponderado</t>
  </si>
  <si>
    <t>2020</t>
  </si>
  <si>
    <t>PERU</t>
  </si>
  <si>
    <t xml:space="preserve">Quesos </t>
  </si>
  <si>
    <t>En diciembre 2020 se actualizaron todos los datos subidos a la fecha en las planillas por lo que pueden variar con los publicados anteriormente.</t>
  </si>
  <si>
    <t>2021</t>
  </si>
  <si>
    <t>Estos datos se consideran preliminares a partir del 23/10/2020 e incluyen Admisiones temporales. Estas modificaciones recientes se deben a cambios realizados por la Agencia de Aduanas de Uruguay.</t>
  </si>
  <si>
    <t>FILIPINAS</t>
  </si>
  <si>
    <t>MÉXICO</t>
  </si>
  <si>
    <t>PERÚ</t>
  </si>
  <si>
    <t>En enero de  2026 se actualizaron todos los datos subidos a la fecha en las planillas por lo que pueden variar con los publicados anteriormente.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</si>
</sst>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General_)"/>
    <numFmt numFmtId="167" formatCode="_ [$€-2]\ * #,##0.00_ ;_ [$€-2]\ * \-#,##0.00_ ;_ [$€-2]\ * &quot;-&quot;??_ "/>
    <numFmt numFmtId="168" formatCode="#,"/>
    <numFmt numFmtId="169" formatCode="_([$€]* #,##0.00_);_([$€]* \(#,##0.00\);_([$€]* &quot;-&quot;??_);_(@_)"/>
  </numFmts>
  <fonts count="44" x14ac:knownFonts="1">
    <font>
      <sz val="11"/>
      <color theme="1"/>
      <name val="Calibri"/>
      <family val="2"/>
      <scheme val="minor"/>
    </font>
    <font>
      <b/>
      <sz val="10"/>
      <color indexed="8"/>
      <name val="Calibri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MS Sans Serif"/>
      <family val="2"/>
    </font>
    <font>
      <b/>
      <sz val="12"/>
      <color theme="1"/>
      <name val="Calibri"/>
      <family val="2"/>
      <scheme val="minor"/>
    </font>
    <font>
      <sz val="8"/>
      <color rgb="FF000000"/>
      <name val="Tahoma"/>
      <family val="2"/>
    </font>
    <font>
      <sz val="11"/>
      <color theme="3"/>
      <name val="Calibri"/>
      <family val="2"/>
      <scheme val="minor"/>
    </font>
    <font>
      <sz val="10"/>
      <color theme="3"/>
      <name val="Arial"/>
      <family val="2"/>
    </font>
    <font>
      <sz val="12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MS Sans Serif"/>
    </font>
    <font>
      <sz val="10"/>
      <name val="MS Sans Serif"/>
      <family val="2"/>
    </font>
    <font>
      <sz val="10"/>
      <name val="Arial"/>
      <family val="2"/>
    </font>
    <font>
      <sz val="10"/>
      <name val="Courier"/>
      <family val="3"/>
    </font>
    <font>
      <u/>
      <sz val="10"/>
      <color theme="10"/>
      <name val="MS Sans Serif"/>
      <family val="2"/>
    </font>
    <font>
      <sz val="11"/>
      <color rgb="FF1C267D"/>
      <name val="Arial Narrow"/>
      <family val="2"/>
    </font>
    <font>
      <sz val="10"/>
      <color theme="1"/>
      <name val="Arial Narrow"/>
      <family val="2"/>
    </font>
    <font>
      <sz val="1"/>
      <color indexed="16"/>
      <name val="Courier"/>
      <family val="3"/>
    </font>
    <font>
      <b/>
      <sz val="11"/>
      <color rgb="FF1C267D"/>
      <name val="Arial Narrow"/>
      <family val="2"/>
    </font>
    <font>
      <i/>
      <sz val="10"/>
      <color rgb="FF1C267D"/>
      <name val="Arial Narrow"/>
      <family val="2"/>
    </font>
    <font>
      <sz val="10"/>
      <color rgb="FF1C267D"/>
      <name val="Arial Narrow"/>
      <family val="2"/>
    </font>
    <font>
      <b/>
      <sz val="14"/>
      <color theme="0"/>
      <name val="Arial Narrow"/>
      <family val="2"/>
    </font>
    <font>
      <b/>
      <sz val="11"/>
      <color theme="0"/>
      <name val="Arial Narrow"/>
      <family val="2"/>
    </font>
    <font>
      <sz val="11"/>
      <color rgb="FF9C650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indexed="8"/>
      <name val="Calibri"/>
      <family val="2"/>
      <scheme val="minor"/>
    </font>
    <font>
      <sz val="10"/>
      <name val="Arial"/>
      <family val="2"/>
      <charset val="204"/>
    </font>
    <font>
      <sz val="10"/>
      <color theme="1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CE6F0"/>
        <bgColor indexed="64"/>
      </patternFill>
    </fill>
    <fill>
      <patternFill patternType="solid">
        <fgColor rgb="FF1C267D"/>
        <bgColor indexed="64"/>
      </patternFill>
    </fill>
  </fills>
  <borders count="4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rgb="FFAAAAAA"/>
      </right>
      <top style="medium">
        <color indexed="64"/>
      </top>
      <bottom style="thin">
        <color rgb="FFAAAAAA"/>
      </bottom>
      <diagonal/>
    </border>
    <border>
      <left style="thin">
        <color rgb="FFAAAAAA"/>
      </left>
      <right style="medium">
        <color indexed="64"/>
      </right>
      <top style="medium">
        <color indexed="64"/>
      </top>
      <bottom style="thin">
        <color rgb="FFAAAAAA"/>
      </bottom>
      <diagonal/>
    </border>
    <border>
      <left style="medium">
        <color indexed="64"/>
      </left>
      <right style="thin">
        <color rgb="FFAAAAAA"/>
      </right>
      <top style="thin">
        <color rgb="FFAAAAAA"/>
      </top>
      <bottom style="thin">
        <color rgb="FFAAAAAA"/>
      </bottom>
      <diagonal/>
    </border>
    <border>
      <left style="thin">
        <color rgb="FFAAAAAA"/>
      </left>
      <right style="medium">
        <color indexed="64"/>
      </right>
      <top style="thin">
        <color rgb="FFAAAAAA"/>
      </top>
      <bottom style="thin">
        <color rgb="FFAAAAAA"/>
      </bottom>
      <diagonal/>
    </border>
    <border>
      <left style="medium">
        <color indexed="64"/>
      </left>
      <right style="thin">
        <color rgb="FFAAAAAA"/>
      </right>
      <top style="thin">
        <color rgb="FFAAAAAA"/>
      </top>
      <bottom style="medium">
        <color indexed="64"/>
      </bottom>
      <diagonal/>
    </border>
    <border>
      <left style="thin">
        <color rgb="FFAAAAAA"/>
      </left>
      <right style="medium">
        <color indexed="64"/>
      </right>
      <top style="thin">
        <color rgb="FFAAAAAA"/>
      </top>
      <bottom style="medium">
        <color indexed="64"/>
      </bottom>
      <diagonal/>
    </border>
    <border>
      <left style="thin">
        <color rgb="FFAAAAAA"/>
      </left>
      <right/>
      <top style="thin">
        <color rgb="FFAAAAAA"/>
      </top>
      <bottom style="thin">
        <color rgb="FFAAAAAA"/>
      </bottom>
      <diagonal/>
    </border>
    <border>
      <left/>
      <right style="thin">
        <color rgb="FFAAAAAA"/>
      </right>
      <top style="thin">
        <color rgb="FFAAAAAA"/>
      </top>
      <bottom style="thin">
        <color rgb="FFAAAAAA"/>
      </bottom>
      <diagonal/>
    </border>
    <border>
      <left style="thin">
        <color rgb="FFAAAAAA"/>
      </left>
      <right/>
      <top style="thin">
        <color rgb="FFAAAAAA"/>
      </top>
      <bottom style="medium">
        <color indexed="64"/>
      </bottom>
      <diagonal/>
    </border>
    <border>
      <left/>
      <right style="thin">
        <color rgb="FFAAAAAA"/>
      </right>
      <top style="thin">
        <color rgb="FFAAAAAA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rgb="FF1C267D"/>
      </top>
      <bottom style="medium">
        <color rgb="FF1C267D"/>
      </bottom>
      <diagonal/>
    </border>
  </borders>
  <cellStyleXfs count="153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6" fillId="2" borderId="0" applyNumberFormat="0" applyBorder="0" applyAlignment="0" applyProtection="0"/>
    <xf numFmtId="0" fontId="17" fillId="3" borderId="0" applyNumberFormat="0" applyBorder="0" applyAlignment="0" applyProtection="0"/>
    <xf numFmtId="0" fontId="18" fillId="5" borderId="40" applyNumberFormat="0" applyAlignment="0" applyProtection="0"/>
    <xf numFmtId="0" fontId="19" fillId="6" borderId="41" applyNumberFormat="0" applyAlignment="0" applyProtection="0"/>
    <xf numFmtId="0" fontId="20" fillId="6" borderId="40" applyNumberFormat="0" applyAlignment="0" applyProtection="0"/>
    <xf numFmtId="0" fontId="22" fillId="7" borderId="43" applyNumberFormat="0" applyAlignment="0" applyProtection="0"/>
    <xf numFmtId="0" fontId="25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25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25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25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25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25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26" fillId="0" borderId="0"/>
    <xf numFmtId="43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/>
    <xf numFmtId="0" fontId="3" fillId="0" borderId="0"/>
    <xf numFmtId="9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8" fillId="0" borderId="0"/>
    <xf numFmtId="0" fontId="28" fillId="0" borderId="0"/>
    <xf numFmtId="166" fontId="29" fillId="0" borderId="0"/>
    <xf numFmtId="0" fontId="27" fillId="0" borderId="0"/>
    <xf numFmtId="0" fontId="28" fillId="0" borderId="0"/>
    <xf numFmtId="0" fontId="27" fillId="0" borderId="0"/>
    <xf numFmtId="0" fontId="3" fillId="0" borderId="0"/>
    <xf numFmtId="0" fontId="27" fillId="0" borderId="0"/>
    <xf numFmtId="9" fontId="28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7" fillId="0" borderId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7" fillId="0" borderId="0"/>
    <xf numFmtId="0" fontId="3" fillId="0" borderId="0"/>
    <xf numFmtId="43" fontId="28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8" fillId="0" borderId="0"/>
    <xf numFmtId="0" fontId="27" fillId="0" borderId="0"/>
    <xf numFmtId="0" fontId="30" fillId="0" borderId="0" applyNumberFormat="0" applyFill="0" applyBorder="0" applyAlignment="0" applyProtection="0">
      <alignment vertical="top"/>
      <protection locked="0"/>
    </xf>
    <xf numFmtId="0" fontId="27" fillId="0" borderId="0"/>
    <xf numFmtId="0" fontId="3" fillId="0" borderId="0"/>
    <xf numFmtId="43" fontId="3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31" fillId="33" borderId="0"/>
    <xf numFmtId="0" fontId="32" fillId="0" borderId="0"/>
    <xf numFmtId="167" fontId="28" fillId="0" borderId="0" applyFont="0" applyFill="0" applyBorder="0" applyAlignment="0" applyProtection="0"/>
    <xf numFmtId="168" fontId="33" fillId="0" borderId="0">
      <protection locked="0"/>
    </xf>
    <xf numFmtId="168" fontId="33" fillId="0" borderId="0">
      <protection locked="0"/>
    </xf>
    <xf numFmtId="168" fontId="33" fillId="0" borderId="0">
      <protection locked="0"/>
    </xf>
    <xf numFmtId="168" fontId="33" fillId="0" borderId="0">
      <protection locked="0"/>
    </xf>
    <xf numFmtId="168" fontId="33" fillId="0" borderId="0">
      <protection locked="0"/>
    </xf>
    <xf numFmtId="168" fontId="33" fillId="0" borderId="0">
      <protection locked="0"/>
    </xf>
    <xf numFmtId="168" fontId="33" fillId="0" borderId="0">
      <protection locked="0"/>
    </xf>
    <xf numFmtId="0" fontId="34" fillId="0" borderId="46"/>
    <xf numFmtId="0" fontId="35" fillId="0" borderId="0" applyAlignment="0">
      <alignment horizontal="left" vertical="top" wrapText="1"/>
    </xf>
    <xf numFmtId="0" fontId="36" fillId="0" borderId="0">
      <alignment horizontal="left" indent="1"/>
    </xf>
    <xf numFmtId="0" fontId="37" fillId="34" borderId="0">
      <alignment horizontal="center" vertical="center"/>
    </xf>
    <xf numFmtId="17" fontId="38" fillId="34" borderId="0"/>
    <xf numFmtId="0" fontId="34" fillId="33" borderId="0">
      <alignment horizontal="left"/>
    </xf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27" fillId="0" borderId="0"/>
    <xf numFmtId="9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6" fillId="0" borderId="0"/>
    <xf numFmtId="0" fontId="3" fillId="0" borderId="0"/>
    <xf numFmtId="43" fontId="3" fillId="0" borderId="0" applyFont="0" applyFill="0" applyBorder="0" applyAlignment="0" applyProtection="0"/>
    <xf numFmtId="0" fontId="28" fillId="0" borderId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3" fillId="0" borderId="0"/>
    <xf numFmtId="0" fontId="25" fillId="12" borderId="0" applyNumberFormat="0" applyBorder="0" applyAlignment="0" applyProtection="0"/>
    <xf numFmtId="0" fontId="25" fillId="16" borderId="0" applyNumberFormat="0" applyBorder="0" applyAlignment="0" applyProtection="0"/>
    <xf numFmtId="0" fontId="25" fillId="20" borderId="0" applyNumberFormat="0" applyBorder="0" applyAlignment="0" applyProtection="0"/>
    <xf numFmtId="0" fontId="25" fillId="24" borderId="0" applyNumberFormat="0" applyBorder="0" applyAlignment="0" applyProtection="0"/>
    <xf numFmtId="0" fontId="25" fillId="28" borderId="0" applyNumberFormat="0" applyBorder="0" applyAlignment="0" applyProtection="0"/>
    <xf numFmtId="0" fontId="25" fillId="32" borderId="0" applyNumberFormat="0" applyBorder="0" applyAlignment="0" applyProtection="0"/>
    <xf numFmtId="0" fontId="21" fillId="0" borderId="42" applyNumberFormat="0" applyFill="0" applyAlignment="0" applyProtection="0"/>
    <xf numFmtId="0" fontId="13" fillId="0" borderId="37" applyNumberFormat="0" applyFill="0" applyAlignment="0" applyProtection="0"/>
    <xf numFmtId="0" fontId="15" fillId="0" borderId="0" applyNumberForma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9" fillId="4" borderId="0" applyNumberFormat="0" applyBorder="0" applyAlignment="0" applyProtection="0"/>
    <xf numFmtId="0" fontId="3" fillId="8" borderId="44" applyNumberFormat="0" applyFont="0" applyAlignment="0" applyProtection="0"/>
    <xf numFmtId="9" fontId="3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14" fillId="0" borderId="38" applyNumberFormat="0" applyFill="0" applyAlignment="0" applyProtection="0"/>
    <xf numFmtId="0" fontId="15" fillId="0" borderId="39" applyNumberFormat="0" applyFill="0" applyAlignment="0" applyProtection="0"/>
    <xf numFmtId="0" fontId="5" fillId="0" borderId="45" applyNumberFormat="0" applyFill="0" applyAlignment="0" applyProtection="0"/>
    <xf numFmtId="0" fontId="41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8" borderId="44" applyNumberFormat="0" applyFont="0" applyAlignment="0" applyProtection="0"/>
    <xf numFmtId="9" fontId="3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26" fillId="0" borderId="0"/>
    <xf numFmtId="0" fontId="30" fillId="0" borderId="0" applyNumberFormat="0" applyFill="0" applyBorder="0" applyAlignment="0" applyProtection="0">
      <alignment vertical="top"/>
      <protection locked="0"/>
    </xf>
    <xf numFmtId="9" fontId="27" fillId="0" borderId="0" applyFont="0" applyFill="0" applyBorder="0" applyAlignment="0" applyProtection="0"/>
    <xf numFmtId="0" fontId="3" fillId="0" borderId="0"/>
    <xf numFmtId="43" fontId="26" fillId="0" borderId="0" applyFont="0" applyFill="0" applyBorder="0" applyAlignment="0" applyProtection="0"/>
    <xf numFmtId="0" fontId="28" fillId="0" borderId="0"/>
    <xf numFmtId="169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3" fillId="0" borderId="0"/>
    <xf numFmtId="0" fontId="42" fillId="0" borderId="0"/>
    <xf numFmtId="9" fontId="3" fillId="0" borderId="0" applyFont="0" applyFill="0" applyBorder="0" applyAlignment="0" applyProtection="0"/>
    <xf numFmtId="0" fontId="42" fillId="0" borderId="0"/>
    <xf numFmtId="0" fontId="3" fillId="0" borderId="0"/>
    <xf numFmtId="9" fontId="3" fillId="0" borderId="0" applyFont="0" applyFill="0" applyBorder="0" applyAlignment="0" applyProtection="0"/>
    <xf numFmtId="0" fontId="43" fillId="0" borderId="0"/>
  </cellStyleXfs>
  <cellXfs count="129">
    <xf numFmtId="0" fontId="0" fillId="0" borderId="0" xfId="0"/>
    <xf numFmtId="3" fontId="0" fillId="0" borderId="0" xfId="0" applyNumberFormat="1"/>
    <xf numFmtId="3" fontId="0" fillId="0" borderId="1" xfId="0" applyNumberFormat="1" applyBorder="1"/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3" fontId="0" fillId="0" borderId="5" xfId="0" applyNumberFormat="1" applyBorder="1"/>
    <xf numFmtId="3" fontId="5" fillId="0" borderId="3" xfId="0" applyNumberFormat="1" applyFont="1" applyBorder="1"/>
    <xf numFmtId="9" fontId="5" fillId="0" borderId="6" xfId="3" applyFont="1" applyBorder="1"/>
    <xf numFmtId="3" fontId="0" fillId="0" borderId="7" xfId="0" applyNumberFormat="1" applyBorder="1"/>
    <xf numFmtId="3" fontId="5" fillId="0" borderId="8" xfId="0" applyNumberFormat="1" applyFont="1" applyBorder="1"/>
    <xf numFmtId="0" fontId="5" fillId="0" borderId="1" xfId="0" applyFont="1" applyBorder="1" applyAlignment="1">
      <alignment horizontal="center"/>
    </xf>
    <xf numFmtId="3" fontId="0" fillId="0" borderId="9" xfId="0" applyNumberFormat="1" applyBorder="1"/>
    <xf numFmtId="3" fontId="0" fillId="0" borderId="6" xfId="0" applyNumberFormat="1" applyBorder="1"/>
    <xf numFmtId="4" fontId="4" fillId="0" borderId="0" xfId="1" applyNumberFormat="1" applyAlignment="1" applyProtection="1"/>
    <xf numFmtId="3" fontId="5" fillId="0" borderId="10" xfId="0" applyNumberFormat="1" applyFont="1" applyBorder="1"/>
    <xf numFmtId="3" fontId="0" fillId="0" borderId="11" xfId="0" applyNumberFormat="1" applyBorder="1"/>
    <xf numFmtId="165" fontId="3" fillId="0" borderId="0" xfId="2" applyNumberFormat="1"/>
    <xf numFmtId="165" fontId="4" fillId="0" borderId="0" xfId="1" applyNumberFormat="1" applyAlignment="1" applyProtection="1"/>
    <xf numFmtId="0" fontId="5" fillId="0" borderId="0" xfId="0" applyFont="1" applyAlignment="1">
      <alignment wrapText="1"/>
    </xf>
    <xf numFmtId="17" fontId="0" fillId="0" borderId="12" xfId="0" applyNumberFormat="1" applyBorder="1" applyAlignment="1">
      <alignment horizontal="center"/>
    </xf>
    <xf numFmtId="165" fontId="3" fillId="0" borderId="13" xfId="2" applyNumberFormat="1" applyBorder="1"/>
    <xf numFmtId="165" fontId="3" fillId="0" borderId="14" xfId="2" applyNumberFormat="1" applyBorder="1"/>
    <xf numFmtId="17" fontId="0" fillId="0" borderId="15" xfId="0" applyNumberFormat="1" applyBorder="1" applyAlignment="1">
      <alignment horizontal="center"/>
    </xf>
    <xf numFmtId="165" fontId="3" fillId="0" borderId="16" xfId="2" applyNumberFormat="1" applyBorder="1"/>
    <xf numFmtId="17" fontId="0" fillId="0" borderId="17" xfId="0" applyNumberFormat="1" applyBorder="1" applyAlignment="1">
      <alignment horizontal="center"/>
    </xf>
    <xf numFmtId="165" fontId="3" fillId="0" borderId="18" xfId="2" applyNumberFormat="1" applyBorder="1"/>
    <xf numFmtId="165" fontId="3" fillId="0" borderId="19" xfId="2" applyNumberFormat="1" applyBorder="1"/>
    <xf numFmtId="0" fontId="4" fillId="0" borderId="0" xfId="1" applyAlignment="1" applyProtection="1"/>
    <xf numFmtId="0" fontId="5" fillId="0" borderId="12" xfId="0" applyFont="1" applyBorder="1" applyAlignment="1">
      <alignment horizontal="center" vertical="center" wrapText="1"/>
    </xf>
    <xf numFmtId="0" fontId="6" fillId="0" borderId="0" xfId="0" applyFont="1"/>
    <xf numFmtId="49" fontId="0" fillId="0" borderId="0" xfId="0" applyNumberFormat="1"/>
    <xf numFmtId="49" fontId="5" fillId="0" borderId="20" xfId="0" applyNumberFormat="1" applyFont="1" applyBorder="1"/>
    <xf numFmtId="49" fontId="5" fillId="0" borderId="3" xfId="0" applyNumberFormat="1" applyFont="1" applyBorder="1"/>
    <xf numFmtId="49" fontId="5" fillId="0" borderId="8" xfId="0" applyNumberFormat="1" applyFont="1" applyBorder="1"/>
    <xf numFmtId="49" fontId="6" fillId="0" borderId="0" xfId="0" applyNumberFormat="1" applyFont="1"/>
    <xf numFmtId="49" fontId="5" fillId="0" borderId="7" xfId="0" applyNumberFormat="1" applyFont="1" applyBorder="1"/>
    <xf numFmtId="3" fontId="5" fillId="0" borderId="0" xfId="0" applyNumberFormat="1" applyFont="1"/>
    <xf numFmtId="9" fontId="5" fillId="0" borderId="0" xfId="3" applyFont="1"/>
    <xf numFmtId="0" fontId="5" fillId="0" borderId="21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165" fontId="5" fillId="0" borderId="14" xfId="2" applyNumberFormat="1" applyFont="1" applyBorder="1" applyAlignment="1">
      <alignment horizontal="center" wrapText="1"/>
    </xf>
    <xf numFmtId="0" fontId="7" fillId="0" borderId="0" xfId="0" applyFont="1"/>
    <xf numFmtId="0" fontId="0" fillId="0" borderId="0" xfId="0" applyAlignment="1">
      <alignment horizontal="left"/>
    </xf>
    <xf numFmtId="165" fontId="0" fillId="0" borderId="0" xfId="0" applyNumberFormat="1"/>
    <xf numFmtId="0" fontId="5" fillId="0" borderId="0" xfId="0" applyFont="1"/>
    <xf numFmtId="0" fontId="5" fillId="0" borderId="22" xfId="0" applyFont="1" applyBorder="1"/>
    <xf numFmtId="0" fontId="5" fillId="0" borderId="22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5" fillId="0" borderId="5" xfId="0" applyFont="1" applyBorder="1"/>
    <xf numFmtId="0" fontId="0" fillId="0" borderId="9" xfId="0" applyBorder="1"/>
    <xf numFmtId="0" fontId="5" fillId="0" borderId="7" xfId="0" applyFont="1" applyBorder="1"/>
    <xf numFmtId="9" fontId="3" fillId="0" borderId="6" xfId="3" applyBorder="1"/>
    <xf numFmtId="0" fontId="5" fillId="0" borderId="23" xfId="0" applyFont="1" applyBorder="1"/>
    <xf numFmtId="3" fontId="0" fillId="0" borderId="23" xfId="0" applyNumberFormat="1" applyBorder="1"/>
    <xf numFmtId="9" fontId="3" fillId="0" borderId="24" xfId="3" applyBorder="1"/>
    <xf numFmtId="0" fontId="8" fillId="0" borderId="0" xfId="0" applyFont="1"/>
    <xf numFmtId="0" fontId="5" fillId="0" borderId="20" xfId="0" applyFont="1" applyBorder="1"/>
    <xf numFmtId="0" fontId="5" fillId="0" borderId="3" xfId="0" applyFont="1" applyBorder="1"/>
    <xf numFmtId="0" fontId="9" fillId="0" borderId="27" xfId="0" applyFont="1" applyBorder="1" applyAlignment="1">
      <alignment wrapText="1"/>
    </xf>
    <xf numFmtId="9" fontId="9" fillId="0" borderId="28" xfId="3" applyFont="1" applyBorder="1" applyAlignment="1">
      <alignment horizontal="right" wrapText="1"/>
    </xf>
    <xf numFmtId="0" fontId="5" fillId="0" borderId="8" xfId="0" applyFont="1" applyBorder="1"/>
    <xf numFmtId="0" fontId="9" fillId="0" borderId="29" xfId="0" applyFont="1" applyBorder="1" applyAlignment="1">
      <alignment wrapText="1"/>
    </xf>
    <xf numFmtId="9" fontId="9" fillId="0" borderId="30" xfId="3" applyFont="1" applyBorder="1" applyAlignment="1">
      <alignment horizontal="right" wrapText="1"/>
    </xf>
    <xf numFmtId="0" fontId="9" fillId="0" borderId="29" xfId="0" quotePrefix="1" applyFont="1" applyBorder="1" applyAlignment="1">
      <alignment wrapText="1"/>
    </xf>
    <xf numFmtId="9" fontId="9" fillId="0" borderId="30" xfId="3" quotePrefix="1" applyFont="1" applyBorder="1" applyAlignment="1">
      <alignment horizontal="right" wrapText="1"/>
    </xf>
    <xf numFmtId="0" fontId="5" fillId="0" borderId="10" xfId="0" applyFont="1" applyBorder="1"/>
    <xf numFmtId="0" fontId="9" fillId="0" borderId="31" xfId="0" quotePrefix="1" applyFont="1" applyBorder="1" applyAlignment="1">
      <alignment wrapText="1"/>
    </xf>
    <xf numFmtId="9" fontId="9" fillId="0" borderId="32" xfId="3" quotePrefix="1" applyFont="1" applyBorder="1" applyAlignment="1">
      <alignment horizontal="right" wrapText="1"/>
    </xf>
    <xf numFmtId="0" fontId="9" fillId="0" borderId="31" xfId="0" applyFont="1" applyBorder="1" applyAlignment="1">
      <alignment wrapText="1"/>
    </xf>
    <xf numFmtId="9" fontId="9" fillId="0" borderId="32" xfId="3" applyFont="1" applyBorder="1" applyAlignment="1">
      <alignment horizontal="right" wrapText="1"/>
    </xf>
    <xf numFmtId="0" fontId="9" fillId="0" borderId="0" xfId="0" applyFont="1" applyAlignment="1">
      <alignment horizontal="right" wrapText="1"/>
    </xf>
    <xf numFmtId="0" fontId="9" fillId="0" borderId="0" xfId="0" applyFont="1" applyAlignment="1">
      <alignment wrapText="1"/>
    </xf>
    <xf numFmtId="2" fontId="9" fillId="0" borderId="0" xfId="0" applyNumberFormat="1" applyFont="1" applyAlignment="1">
      <alignment horizontal="right" wrapText="1"/>
    </xf>
    <xf numFmtId="0" fontId="9" fillId="0" borderId="30" xfId="0" applyFont="1" applyBorder="1" applyAlignment="1">
      <alignment horizontal="right" wrapText="1"/>
    </xf>
    <xf numFmtId="0" fontId="9" fillId="0" borderId="33" xfId="0" applyFont="1" applyBorder="1" applyAlignment="1">
      <alignment horizontal="right" wrapText="1"/>
    </xf>
    <xf numFmtId="0" fontId="9" fillId="0" borderId="34" xfId="0" applyFont="1" applyBorder="1" applyAlignment="1">
      <alignment wrapText="1"/>
    </xf>
    <xf numFmtId="2" fontId="9" fillId="0" borderId="30" xfId="0" applyNumberFormat="1" applyFont="1" applyBorder="1" applyAlignment="1">
      <alignment horizontal="right" wrapText="1"/>
    </xf>
    <xf numFmtId="0" fontId="9" fillId="0" borderId="32" xfId="0" applyFont="1" applyBorder="1" applyAlignment="1">
      <alignment horizontal="right" wrapText="1"/>
    </xf>
    <xf numFmtId="0" fontId="9" fillId="0" borderId="35" xfId="0" applyFont="1" applyBorder="1" applyAlignment="1">
      <alignment horizontal="right" wrapText="1"/>
    </xf>
    <xf numFmtId="0" fontId="9" fillId="0" borderId="36" xfId="0" applyFont="1" applyBorder="1" applyAlignment="1">
      <alignment wrapText="1"/>
    </xf>
    <xf numFmtId="2" fontId="9" fillId="0" borderId="32" xfId="0" applyNumberFormat="1" applyFont="1" applyBorder="1" applyAlignment="1">
      <alignment horizontal="right" wrapText="1"/>
    </xf>
    <xf numFmtId="0" fontId="10" fillId="0" borderId="0" xfId="0" applyFont="1"/>
    <xf numFmtId="0" fontId="11" fillId="0" borderId="0" xfId="0" applyFont="1"/>
    <xf numFmtId="165" fontId="3" fillId="0" borderId="0" xfId="2" applyNumberFormat="1" applyBorder="1"/>
    <xf numFmtId="165" fontId="3" fillId="0" borderId="25" xfId="2" applyNumberFormat="1" applyBorder="1"/>
    <xf numFmtId="17" fontId="0" fillId="0" borderId="25" xfId="0" applyNumberFormat="1" applyBorder="1" applyAlignment="1">
      <alignment horizontal="center"/>
    </xf>
    <xf numFmtId="165" fontId="3" fillId="0" borderId="21" xfId="2" applyNumberFormat="1" applyBorder="1"/>
    <xf numFmtId="164" fontId="3" fillId="0" borderId="0" xfId="2" applyFont="1"/>
    <xf numFmtId="0" fontId="5" fillId="0" borderId="8" xfId="0" applyFont="1" applyBorder="1" applyAlignment="1">
      <alignment horizontal="left"/>
    </xf>
    <xf numFmtId="0" fontId="5" fillId="0" borderId="10" xfId="0" applyFont="1" applyBorder="1" applyAlignment="1">
      <alignment horizontal="left"/>
    </xf>
    <xf numFmtId="17" fontId="0" fillId="0" borderId="21" xfId="0" applyNumberFormat="1" applyBorder="1" applyAlignment="1">
      <alignment horizontal="center"/>
    </xf>
    <xf numFmtId="165" fontId="3" fillId="0" borderId="11" xfId="2" applyNumberFormat="1" applyFont="1" applyBorder="1" applyAlignment="1">
      <alignment horizontal="right" wrapText="1"/>
    </xf>
    <xf numFmtId="165" fontId="3" fillId="0" borderId="11" xfId="2" applyNumberFormat="1" applyFont="1" applyBorder="1"/>
    <xf numFmtId="1" fontId="0" fillId="0" borderId="0" xfId="0" applyNumberFormat="1"/>
    <xf numFmtId="9" fontId="3" fillId="0" borderId="0" xfId="3" applyFont="1"/>
    <xf numFmtId="165" fontId="3" fillId="0" borderId="0" xfId="2" applyNumberFormat="1" applyFont="1"/>
    <xf numFmtId="165" fontId="3" fillId="0" borderId="21" xfId="2" applyNumberFormat="1" applyBorder="1" applyAlignment="1">
      <alignment horizontal="center"/>
    </xf>
    <xf numFmtId="165" fontId="3" fillId="0" borderId="13" xfId="2" applyNumberFormat="1" applyBorder="1" applyAlignment="1">
      <alignment horizontal="center"/>
    </xf>
    <xf numFmtId="165" fontId="3" fillId="0" borderId="14" xfId="2" applyNumberFormat="1" applyBorder="1" applyAlignment="1">
      <alignment horizontal="center"/>
    </xf>
    <xf numFmtId="165" fontId="3" fillId="0" borderId="25" xfId="2" applyNumberFormat="1" applyBorder="1" applyAlignment="1">
      <alignment horizontal="center"/>
    </xf>
    <xf numFmtId="165" fontId="3" fillId="0" borderId="0" xfId="2" applyNumberFormat="1" applyBorder="1" applyAlignment="1">
      <alignment horizontal="center"/>
    </xf>
    <xf numFmtId="165" fontId="3" fillId="0" borderId="16" xfId="2" applyNumberFormat="1" applyBorder="1" applyAlignment="1">
      <alignment horizontal="center"/>
    </xf>
    <xf numFmtId="165" fontId="3" fillId="0" borderId="26" xfId="2" applyNumberFormat="1" applyFont="1" applyBorder="1" applyAlignment="1">
      <alignment horizontal="center" wrapText="1"/>
    </xf>
    <xf numFmtId="165" fontId="3" fillId="0" borderId="18" xfId="2" applyNumberFormat="1" applyBorder="1" applyAlignment="1">
      <alignment horizontal="center"/>
    </xf>
    <xf numFmtId="165" fontId="3" fillId="0" borderId="19" xfId="2" applyNumberFormat="1" applyBorder="1" applyAlignment="1">
      <alignment horizontal="center"/>
    </xf>
    <xf numFmtId="165" fontId="3" fillId="0" borderId="25" xfId="2" applyNumberFormat="1" applyFont="1" applyBorder="1" applyAlignment="1">
      <alignment horizontal="center" wrapText="1"/>
    </xf>
    <xf numFmtId="17" fontId="0" fillId="0" borderId="26" xfId="0" applyNumberFormat="1" applyBorder="1" applyAlignment="1">
      <alignment horizontal="center"/>
    </xf>
    <xf numFmtId="165" fontId="3" fillId="0" borderId="26" xfId="2" applyNumberFormat="1" applyBorder="1"/>
    <xf numFmtId="9" fontId="0" fillId="0" borderId="0" xfId="3" applyFont="1"/>
    <xf numFmtId="9" fontId="5" fillId="0" borderId="24" xfId="3" applyFont="1" applyBorder="1"/>
    <xf numFmtId="9" fontId="5" fillId="0" borderId="9" xfId="3" applyFont="1" applyBorder="1"/>
    <xf numFmtId="0" fontId="12" fillId="0" borderId="22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8" fillId="0" borderId="22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22" xfId="0" applyFont="1" applyBorder="1"/>
    <xf numFmtId="0" fontId="5" fillId="0" borderId="4" xfId="0" applyFont="1" applyBorder="1"/>
    <xf numFmtId="0" fontId="5" fillId="0" borderId="2" xfId="0" applyFont="1" applyBorder="1"/>
    <xf numFmtId="0" fontId="0" fillId="0" borderId="2" xfId="0" applyBorder="1"/>
    <xf numFmtId="0" fontId="0" fillId="0" borderId="4" xfId="0" applyBorder="1"/>
    <xf numFmtId="0" fontId="0" fillId="0" borderId="22" xfId="0" applyBorder="1"/>
    <xf numFmtId="165" fontId="5" fillId="0" borderId="22" xfId="2" applyNumberFormat="1" applyFont="1" applyBorder="1" applyAlignment="1">
      <alignment horizontal="center"/>
    </xf>
    <xf numFmtId="165" fontId="5" fillId="0" borderId="4" xfId="2" applyNumberFormat="1" applyFont="1" applyBorder="1" applyAlignment="1">
      <alignment horizontal="center"/>
    </xf>
  </cellXfs>
  <cellStyles count="153">
    <cellStyle name="20% - Énfasis1" xfId="11" builtinId="30" customBuiltin="1"/>
    <cellStyle name="20% - Énfasis1 2" xfId="120" xr:uid="{07AEF628-E737-4221-BC3E-993E8D7B2621}"/>
    <cellStyle name="20% - Énfasis2" xfId="14" builtinId="34" customBuiltin="1"/>
    <cellStyle name="20% - Énfasis2 2" xfId="121" xr:uid="{ED332726-5F47-4664-AC2D-C1E378ED3333}"/>
    <cellStyle name="20% - Énfasis3" xfId="17" builtinId="38" customBuiltin="1"/>
    <cellStyle name="20% - Énfasis3 2" xfId="122" xr:uid="{47064C1F-6747-402F-81AD-12ECBA114621}"/>
    <cellStyle name="20% - Énfasis4" xfId="20" builtinId="42" customBuiltin="1"/>
    <cellStyle name="20% - Énfasis4 2" xfId="123" xr:uid="{9B5C270B-D2A0-4B3E-B4F2-6752E1CDFBC2}"/>
    <cellStyle name="20% - Énfasis5" xfId="23" builtinId="46" customBuiltin="1"/>
    <cellStyle name="20% - Énfasis5 2" xfId="124" xr:uid="{F5FDD5FF-E35F-446A-BDF6-1253B8EFC491}"/>
    <cellStyle name="20% - Énfasis6" xfId="26" builtinId="50" customBuiltin="1"/>
    <cellStyle name="20% - Énfasis6 2" xfId="125" xr:uid="{78E8DF62-6991-4944-9025-5222FFB85F49}"/>
    <cellStyle name="40% - Énfasis1" xfId="12" builtinId="31" customBuiltin="1"/>
    <cellStyle name="40% - Énfasis1 2" xfId="126" xr:uid="{96B074F6-10DC-4E6D-A54D-B9517403B538}"/>
    <cellStyle name="40% - Énfasis2" xfId="15" builtinId="35" customBuiltin="1"/>
    <cellStyle name="40% - Énfasis2 2" xfId="127" xr:uid="{9E219983-2DA7-4FB1-8753-52D498394B89}"/>
    <cellStyle name="40% - Énfasis3" xfId="18" builtinId="39" customBuiltin="1"/>
    <cellStyle name="40% - Énfasis3 2" xfId="128" xr:uid="{45A22AF3-1D95-48DD-AE52-8D1C870F1119}"/>
    <cellStyle name="40% - Énfasis4" xfId="21" builtinId="43" customBuiltin="1"/>
    <cellStyle name="40% - Énfasis4 2" xfId="129" xr:uid="{A1209D60-29BC-46A6-9622-E85E399724C3}"/>
    <cellStyle name="40% - Énfasis5" xfId="24" builtinId="47" customBuiltin="1"/>
    <cellStyle name="40% - Énfasis5 2" xfId="130" xr:uid="{56BB150D-4B3C-456D-808A-63E5B6DAEB0C}"/>
    <cellStyle name="40% - Énfasis6" xfId="27" builtinId="51" customBuiltin="1"/>
    <cellStyle name="40% - Énfasis6 2" xfId="131" xr:uid="{75D2617A-E46C-46DD-BCF1-5934612D6DDD}"/>
    <cellStyle name="60% - Énfasis1 2" xfId="98" xr:uid="{DBF34543-6B66-41DD-91AF-C9CE0A648004}"/>
    <cellStyle name="60% - Énfasis2 2" xfId="99" xr:uid="{E7EAB490-9B59-44E4-867F-5F5208BFB460}"/>
    <cellStyle name="60% - Énfasis3 2" xfId="100" xr:uid="{79D2891D-11CA-4A3B-B020-1907ED0A225D}"/>
    <cellStyle name="60% - Énfasis4 2" xfId="101" xr:uid="{06776B94-1465-4C4F-B449-3578EA20388F}"/>
    <cellStyle name="60% - Énfasis5 2" xfId="102" xr:uid="{4FBE907B-7078-4D29-B174-0BAAFDE3BC52}"/>
    <cellStyle name="60% - Énfasis6 2" xfId="103" xr:uid="{24FD6AAE-0309-418B-90C7-3DD50BAFA66E}"/>
    <cellStyle name="Bueno" xfId="4" builtinId="26" customBuiltin="1"/>
    <cellStyle name="Cálculo" xfId="8" builtinId="22" customBuiltin="1"/>
    <cellStyle name="Celda de comprobación" xfId="9" builtinId="23" customBuiltin="1"/>
    <cellStyle name="Celda vinculada 2" xfId="104" xr:uid="{785FC7AB-43D9-4A47-B5E9-48D50A5BB442}"/>
    <cellStyle name="datos principales" xfId="60" xr:uid="{7B6E6E70-84F4-4BBB-879F-0A107C9C40B8}"/>
    <cellStyle name="datos secundarios" xfId="61" xr:uid="{FD818151-D14B-4C59-B364-3A3BD47B7AFC}"/>
    <cellStyle name="Encabezado 1 2" xfId="105" xr:uid="{4C7B94CE-E37E-4A0C-BA0A-4147D62F1B13}"/>
    <cellStyle name="Encabezado 4 2" xfId="106" xr:uid="{A7B7B3BF-94D0-4956-9D1E-5D3D79FF12C3}"/>
    <cellStyle name="Énfasis1" xfId="10" builtinId="29" customBuiltin="1"/>
    <cellStyle name="Énfasis2" xfId="13" builtinId="33" customBuiltin="1"/>
    <cellStyle name="Énfasis3" xfId="16" builtinId="37" customBuiltin="1"/>
    <cellStyle name="Énfasis4" xfId="19" builtinId="41" customBuiltin="1"/>
    <cellStyle name="Énfasis5" xfId="22" builtinId="45" customBuiltin="1"/>
    <cellStyle name="Énfasis6" xfId="25" builtinId="49" customBuiltin="1"/>
    <cellStyle name="Entrada" xfId="6" builtinId="20" customBuiltin="1"/>
    <cellStyle name="Euro" xfId="62" xr:uid="{0668C1F9-6B76-4FB2-97DC-D14198826026}"/>
    <cellStyle name="Euro 2" xfId="144" xr:uid="{0B67C339-2F9C-4AD0-AC7F-0346F5B842CD}"/>
    <cellStyle name="F2" xfId="63" xr:uid="{4CD867F1-5C3B-4E70-B033-58DE7096921C}"/>
    <cellStyle name="F3" xfId="64" xr:uid="{6C550F2A-868D-4669-A52A-482F2B571CA2}"/>
    <cellStyle name="F4" xfId="65" xr:uid="{9CEB61FE-B7EE-4C8E-9C6C-90332FE2DFF2}"/>
    <cellStyle name="F5" xfId="66" xr:uid="{035DC47C-BA43-4DE3-B2BF-9E8D68E1A6B6}"/>
    <cellStyle name="F6" xfId="67" xr:uid="{1F1BC0B1-A0FA-4EE4-A8AE-ED8C8E81956A}"/>
    <cellStyle name="F7" xfId="68" xr:uid="{EE09ABC9-C215-4B36-B0C1-95412F9137B1}"/>
    <cellStyle name="F8" xfId="69" xr:uid="{5B26B292-FF67-43F2-A19C-4AF3A02E6D99}"/>
    <cellStyle name="Hipervínculo" xfId="1" builtinId="8"/>
    <cellStyle name="Hipervínculo 2" xfId="59" xr:uid="{9AC35F89-53CB-41E2-AEA9-CFE382D8B252}"/>
    <cellStyle name="Hipervínculo 3" xfId="139" xr:uid="{0E6337DB-4160-44D9-AA8F-12BD85FA6D14}"/>
    <cellStyle name="Hipervínculo 4" xfId="55" xr:uid="{420FE55C-6D6C-4F4C-B422-3D54C7D0A38D}"/>
    <cellStyle name="Incorrecto" xfId="5" builtinId="27" customBuiltin="1"/>
    <cellStyle name="linea de totales" xfId="70" xr:uid="{F62310FC-CB05-4B55-B7CC-229EA4EAA236}"/>
    <cellStyle name="Millares" xfId="2" builtinId="3"/>
    <cellStyle name="Millares 10" xfId="132" xr:uid="{6A4B837A-9E16-4F4C-9355-182A92078AEF}"/>
    <cellStyle name="Millares 11" xfId="137" xr:uid="{48EF439B-F952-4127-B0E4-4FBDD5FED75B}"/>
    <cellStyle name="Millares 12" xfId="142" xr:uid="{EC0B6904-F681-4346-BE7D-0F28F6C08609}"/>
    <cellStyle name="Millares 13" xfId="145" xr:uid="{24561F1B-A6A8-433E-BCE7-C1F890A86847}"/>
    <cellStyle name="Millares 14" xfId="29" xr:uid="{D88D1B7E-246E-4DA6-A5F2-1C2455486B3A}"/>
    <cellStyle name="Millares 2" xfId="34" xr:uid="{5B97EFE1-70E8-489B-A421-25C04D24D15C}"/>
    <cellStyle name="Millares 2 2" xfId="90" xr:uid="{1646864D-78A4-4852-B3A1-5C38837F0C9F}"/>
    <cellStyle name="Millares 2 3" xfId="108" xr:uid="{07FAA361-C813-40C7-BAA8-4E1310E48975}"/>
    <cellStyle name="Millares 2 4" xfId="133" xr:uid="{D3C40D8B-6C16-4B07-A5D7-4BC5B94B4760}"/>
    <cellStyle name="Millares 3" xfId="47" xr:uid="{154A8809-AA05-444A-86F5-176AE3417E82}"/>
    <cellStyle name="Millares 3 2" xfId="92" xr:uid="{FF66B44B-A986-4791-B8E9-0AFDB1D8984F}"/>
    <cellStyle name="Millares 4" xfId="58" xr:uid="{B904AB21-220D-4560-A2F1-E2995C2B01BF}"/>
    <cellStyle name="Millares 4 2" xfId="91" xr:uid="{0F3C9CB9-BD54-40D7-A140-58678409620A}"/>
    <cellStyle name="Millares 5" xfId="81" xr:uid="{6CF1FC92-DB33-4468-8272-D78194F7C22E}"/>
    <cellStyle name="Millares 6" xfId="84" xr:uid="{CA7F2187-CF68-47F1-9E99-60F784D91E0A}"/>
    <cellStyle name="Millares 7" xfId="88" xr:uid="{2923C994-54DB-4FF8-AF4A-D8EB7D921DEC}"/>
    <cellStyle name="Millares 8" xfId="94" xr:uid="{46F927BF-25D8-47F8-A6B8-8FB6CE62E185}"/>
    <cellStyle name="Millares 9" xfId="107" xr:uid="{DED6C85D-0F15-45D3-8264-BED742C42DF6}"/>
    <cellStyle name="Neutral 2" xfId="109" xr:uid="{CA4AFC81-B6D9-4047-A0D1-2B41FF4D15CB}"/>
    <cellStyle name="Normal" xfId="0" builtinId="0"/>
    <cellStyle name="Normal 10" xfId="50" xr:uid="{21690970-AC04-463F-9499-4E07C029A267}"/>
    <cellStyle name="Normal 11" xfId="35" xr:uid="{DFA874B1-E1A0-401C-AE62-751B7E25F8BA}"/>
    <cellStyle name="Normal 12" xfId="54" xr:uid="{D3D6D92E-58E8-4099-8097-065DA8C9DBFA}"/>
    <cellStyle name="Normal 13" xfId="36" xr:uid="{13BC3B23-1CAA-4ED5-8F24-C8DED81CE733}"/>
    <cellStyle name="Normal 14" xfId="37" xr:uid="{2DF9CB9B-4937-4092-A954-CE19019BC3DD}"/>
    <cellStyle name="Normal 15" xfId="56" xr:uid="{4F96DE26-5E70-4499-A109-4D5B8EB6A7B9}"/>
    <cellStyle name="Normal 16" xfId="57" xr:uid="{882E92EA-C471-404A-9412-D83F911B21DE}"/>
    <cellStyle name="Normal 17" xfId="76" xr:uid="{9B9CF450-5EDF-4155-A67C-2496518DAF82}"/>
    <cellStyle name="Normal 18" xfId="78" xr:uid="{4D4ADB72-E3DC-4C92-893F-B9F140D4B2BD}"/>
    <cellStyle name="Normal 19" xfId="79" xr:uid="{3A7B0827-C497-4F8D-B840-2D98086687D1}"/>
    <cellStyle name="Normal 2" xfId="31" xr:uid="{4887CFB4-F423-4FEF-8552-280947C68C41}"/>
    <cellStyle name="Normal 2 2" xfId="32" xr:uid="{962BFCEC-0CE1-4163-B9A6-CDB09F718575}"/>
    <cellStyle name="Normal 2 2 2" xfId="141" xr:uid="{499682A3-3BB8-4C8A-AFAB-6878CC56BDB2}"/>
    <cellStyle name="Normal 2 3" xfId="85" xr:uid="{98AE7C2E-53E7-4756-BF53-E961C8F1265E}"/>
    <cellStyle name="Normal 2 4" xfId="152" xr:uid="{830735AF-63FE-404C-9F9B-E72E6B2DB863}"/>
    <cellStyle name="Normal 20" xfId="82" xr:uid="{A0745848-9849-4F49-A109-FD0E31D0862E}"/>
    <cellStyle name="Normal 21" xfId="83" xr:uid="{0FF1EB4C-F68E-4CAD-99B4-143E04FA5F25}"/>
    <cellStyle name="Normal 22" xfId="87" xr:uid="{45F66656-D309-4E12-B83C-F8701D75997E}"/>
    <cellStyle name="Normal 23" xfId="93" xr:uid="{48D43943-A21C-462B-A5FF-AED3BBB27E1A}"/>
    <cellStyle name="Normal 24" xfId="97" xr:uid="{AF8E4953-11D9-44E6-B69C-F2443F0F3B02}"/>
    <cellStyle name="Normal 25" xfId="119" xr:uid="{A3089C79-5D8F-4D79-B113-A0878B56ECC1}"/>
    <cellStyle name="Normal 26" xfId="136" xr:uid="{E0E41383-6FC5-4C7C-850C-E19DB51A7F86}"/>
    <cellStyle name="Normal 27" xfId="138" xr:uid="{C2CDEEE6-2457-476F-A607-16D6612CF4F0}"/>
    <cellStyle name="Normal 28" xfId="143" xr:uid="{BC303FF3-3A56-42FA-84B3-8999D727C77A}"/>
    <cellStyle name="Normal 29" xfId="146" xr:uid="{F4DE1C2B-6C7E-4C7A-AA88-758E293D8A5D}"/>
    <cellStyle name="Normal 3" xfId="38" xr:uid="{8314F8F5-1C48-463F-A676-5E1D71DF9BB2}"/>
    <cellStyle name="Normal 3 2" xfId="39" xr:uid="{C552DDCF-9CD3-47F7-AA89-11A2BEC028C5}"/>
    <cellStyle name="Normal 3 2 2" xfId="149" xr:uid="{E66DBA6D-C0B1-46DE-B267-7891AE073D4F}"/>
    <cellStyle name="Normal 3 3" xfId="147" xr:uid="{3434297C-D301-4322-8EE3-23896DC4EC76}"/>
    <cellStyle name="Normal 30" xfId="150" xr:uid="{6BCCCC15-94E7-447F-B749-5C47249CB41E}"/>
    <cellStyle name="Normal 31" xfId="28" xr:uid="{39CA90E2-32B0-4648-AD65-92D22FB422DE}"/>
    <cellStyle name="Normal 4" xfId="40" xr:uid="{A0D05994-3017-4FA5-9FB6-7C3656D97663}"/>
    <cellStyle name="Normal 4 2" xfId="118" xr:uid="{8DC1F6BD-E1F5-4CB4-9156-81CEF9BF8151}"/>
    <cellStyle name="Normal 5" xfId="41" xr:uid="{716E8092-CC7F-438E-B4C8-F892D6F8F296}"/>
    <cellStyle name="Normal 6" xfId="42" xr:uid="{BEC69A90-07D9-48F9-BC03-90D29BEFDB46}"/>
    <cellStyle name="Normal 7" xfId="45" xr:uid="{5B6E4776-827E-41F6-B603-10558BBB25DA}"/>
    <cellStyle name="Normal 8" xfId="46" xr:uid="{F2F344D0-A5C3-4306-A00A-47C952FC99E1}"/>
    <cellStyle name="Normal 9" xfId="49" xr:uid="{78F2C7B9-E51B-4100-9466-FD581D6919A6}"/>
    <cellStyle name="Notas 2" xfId="110" xr:uid="{8668F370-9CC2-4075-BDD7-B4738F3C864D}"/>
    <cellStyle name="Notas 3" xfId="134" xr:uid="{9549F86B-52BC-449D-84F8-4216B35C1196}"/>
    <cellStyle name="Notas al pie" xfId="71" xr:uid="{24E27E36-5D91-4079-AE40-AD6766381935}"/>
    <cellStyle name="Porcentaje" xfId="3" builtinId="5"/>
    <cellStyle name="Porcentaje 10" xfId="30" xr:uid="{306C8A87-FDA2-49EE-8475-2955CAE177E3}"/>
    <cellStyle name="Porcentaje 2" xfId="86" xr:uid="{EB3D6821-A4C7-4D5C-9BDA-639B4ADE0832}"/>
    <cellStyle name="Porcentaje 3" xfId="89" xr:uid="{521E0AF0-D6E2-4F3F-8E1D-8EE49AA0716C}"/>
    <cellStyle name="Porcentaje 4" xfId="95" xr:uid="{B1D3818E-3BB5-4783-9361-279410028EB6}"/>
    <cellStyle name="Porcentaje 5" xfId="111" xr:uid="{8EB10ABC-45C3-44EA-AFF3-18B0119F0F8A}"/>
    <cellStyle name="Porcentaje 6" xfId="135" xr:uid="{62392C45-3F45-4CA1-AF6E-BE5A7CAA64D7}"/>
    <cellStyle name="Porcentaje 7" xfId="140" xr:uid="{9D78010E-035A-48C1-8B3D-DE8F569AAA12}"/>
    <cellStyle name="Porcentaje 8" xfId="148" xr:uid="{6DD014B7-5A28-42D0-B7B3-59A31DF66C22}"/>
    <cellStyle name="Porcentaje 9" xfId="151" xr:uid="{F2F63C3B-FA08-4B1C-B33B-B73B1F49AA12}"/>
    <cellStyle name="Porcentual 2" xfId="33" xr:uid="{77BAF57F-B969-4C2D-860B-7D6A830A2429}"/>
    <cellStyle name="Porcentual 2 2" xfId="96" xr:uid="{3B20BF26-1120-42CE-9807-721562DB3963}"/>
    <cellStyle name="Porcentual 3" xfId="43" xr:uid="{C43FA993-BC56-4D5F-AEB4-89F43A5A3212}"/>
    <cellStyle name="Porcentual 4" xfId="44" xr:uid="{8F192CC1-4CDE-42D4-965F-EDD3D87DDA4F}"/>
    <cellStyle name="Porcentual 5" xfId="48" xr:uid="{3D8DF336-8F12-436F-9C92-53516E702352}"/>
    <cellStyle name="Porcentual 6" xfId="52" xr:uid="{57BD9C93-77EF-4C1B-93B3-78740E96F726}"/>
    <cellStyle name="Porcentual 7" xfId="77" xr:uid="{BFC81687-34CD-4944-832C-4AC03B33943C}"/>
    <cellStyle name="Porcentual 8" xfId="80" xr:uid="{CF7CD404-273E-4C4D-8FB8-A301190E3BAE}"/>
    <cellStyle name="Salida" xfId="7" builtinId="21" customBuiltin="1"/>
    <cellStyle name="Separador de milhares_Plan1" xfId="51" xr:uid="{335AC87F-1947-409D-965B-DFED7D135195}"/>
    <cellStyle name="Standard 2" xfId="53" xr:uid="{D6F127B2-037B-41F4-89ED-9DDB6EAC7CDB}"/>
    <cellStyle name="subtitulos de las filas" xfId="72" xr:uid="{9D5D37B4-34A5-4C64-A524-743FC2604A73}"/>
    <cellStyle name="Texto de advertencia 2" xfId="112" xr:uid="{FA6A62D7-2348-4508-AC73-65230693B346}"/>
    <cellStyle name="Texto explicativo 2" xfId="113" xr:uid="{B3912785-323C-45AE-857B-4A063A7F6401}"/>
    <cellStyle name="Título 2 2" xfId="115" xr:uid="{D5C53CA8-C38B-44B3-8BFB-D9D37912C2A6}"/>
    <cellStyle name="Título 3 2" xfId="116" xr:uid="{887A6B91-193A-4447-8B91-AC0EF4E22907}"/>
    <cellStyle name="Título 4" xfId="114" xr:uid="{136EE367-8665-4F22-96E8-FDDC1D3042E7}"/>
    <cellStyle name="titulo del informe" xfId="73" xr:uid="{E0F0C270-5028-4E44-A9E5-78BE857AADC4}"/>
    <cellStyle name="titulos de las columnas" xfId="74" xr:uid="{314BFE76-8795-4AAF-A877-4D86AF5922A5}"/>
    <cellStyle name="titulos de las filas" xfId="75" xr:uid="{73D5ACF7-7D62-477A-AA4C-F3280BEAE87E}"/>
    <cellStyle name="Total 2" xfId="117" xr:uid="{66601682-BB6B-49AD-8BC0-68BA96028620}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Light16">
    <tableStyle name="MySqlDefault" pivot="0" table="0" count="2" xr9:uid="{3B95D7FA-AB2D-4773-B986-14281AD4ED45}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904875</xdr:colOff>
      <xdr:row>0</xdr:row>
      <xdr:rowOff>0</xdr:rowOff>
    </xdr:from>
    <xdr:to>
      <xdr:col>9</xdr:col>
      <xdr:colOff>685800</xdr:colOff>
      <xdr:row>7</xdr:row>
      <xdr:rowOff>171450</xdr:rowOff>
    </xdr:to>
    <xdr:pic>
      <xdr:nvPicPr>
        <xdr:cNvPr id="3407" name="Imagen 3">
          <a:extLst>
            <a:ext uri="{FF2B5EF4-FFF2-40B4-BE49-F238E27FC236}">
              <a16:creationId xmlns:a16="http://schemas.microsoft.com/office/drawing/2014/main" id="{E4F2EA37-A5F4-3B73-2E7F-FE68FDFEDB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05400" y="0"/>
          <a:ext cx="2305050" cy="150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885825</xdr:colOff>
      <xdr:row>0</xdr:row>
      <xdr:rowOff>219075</xdr:rowOff>
    </xdr:from>
    <xdr:to>
      <xdr:col>7</xdr:col>
      <xdr:colOff>695325</xdr:colOff>
      <xdr:row>8</xdr:row>
      <xdr:rowOff>171450</xdr:rowOff>
    </xdr:to>
    <xdr:pic>
      <xdr:nvPicPr>
        <xdr:cNvPr id="10373" name="Imagen 3">
          <a:extLst>
            <a:ext uri="{FF2B5EF4-FFF2-40B4-BE49-F238E27FC236}">
              <a16:creationId xmlns:a16="http://schemas.microsoft.com/office/drawing/2014/main" id="{AEABD629-287F-3648-67BB-A31C295F28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81625" y="190500"/>
          <a:ext cx="2181225" cy="150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371475</xdr:colOff>
      <xdr:row>0</xdr:row>
      <xdr:rowOff>0</xdr:rowOff>
    </xdr:from>
    <xdr:to>
      <xdr:col>3</xdr:col>
      <xdr:colOff>1362075</xdr:colOff>
      <xdr:row>7</xdr:row>
      <xdr:rowOff>152400</xdr:rowOff>
    </xdr:to>
    <xdr:pic>
      <xdr:nvPicPr>
        <xdr:cNvPr id="9444" name="Imagen 3">
          <a:extLst>
            <a:ext uri="{FF2B5EF4-FFF2-40B4-BE49-F238E27FC236}">
              <a16:creationId xmlns:a16="http://schemas.microsoft.com/office/drawing/2014/main" id="{88C5353D-9039-44C0-7B8B-5555CBA53A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81350" y="0"/>
          <a:ext cx="241935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9:R88"/>
  <sheetViews>
    <sheetView showGridLines="0" tabSelected="1" zoomScaleNormal="100" workbookViewId="0">
      <selection activeCell="E95" sqref="E95"/>
    </sheetView>
  </sheetViews>
  <sheetFormatPr baseColWidth="10" defaultRowHeight="15" x14ac:dyDescent="0.25"/>
  <cols>
    <col min="1" max="1" width="6.140625" customWidth="1"/>
    <col min="2" max="2" width="11.42578125" style="31" customWidth="1"/>
    <col min="3" max="4" width="11.42578125" customWidth="1"/>
    <col min="5" max="5" width="13.28515625" customWidth="1"/>
    <col min="6" max="8" width="11.42578125" customWidth="1"/>
    <col min="9" max="9" width="12.85546875" customWidth="1"/>
    <col min="15" max="15" width="15.140625" bestFit="1" customWidth="1"/>
    <col min="16" max="16" width="20" bestFit="1" customWidth="1"/>
  </cols>
  <sheetData>
    <row r="9" spans="2:16" x14ac:dyDescent="0.25">
      <c r="B9" s="83" t="s">
        <v>69</v>
      </c>
    </row>
    <row r="10" spans="2:16" ht="8.25" customHeight="1" thickBot="1" x14ac:dyDescent="0.3"/>
    <row r="11" spans="2:16" ht="16.5" thickBot="1" x14ac:dyDescent="0.3">
      <c r="G11" s="115" t="s">
        <v>15</v>
      </c>
      <c r="H11" s="116"/>
      <c r="I11" s="116"/>
      <c r="J11" s="117"/>
      <c r="K11" s="28" t="s">
        <v>20</v>
      </c>
    </row>
    <row r="12" spans="2:16" ht="15.75" thickBot="1" x14ac:dyDescent="0.3"/>
    <row r="13" spans="2:16" ht="16.5" thickBot="1" x14ac:dyDescent="0.3">
      <c r="B13"/>
      <c r="G13" s="112" t="s">
        <v>59</v>
      </c>
      <c r="H13" s="113"/>
      <c r="I13" s="113"/>
      <c r="J13" s="114"/>
      <c r="K13" s="1"/>
      <c r="L13" s="1"/>
      <c r="M13" s="1"/>
      <c r="N13" s="1"/>
      <c r="O13" s="1"/>
    </row>
    <row r="14" spans="2:16" ht="15.75" thickBot="1" x14ac:dyDescent="0.3"/>
    <row r="15" spans="2:16" ht="15.75" thickBot="1" x14ac:dyDescent="0.3">
      <c r="B15" s="32" t="s">
        <v>1</v>
      </c>
      <c r="C15" s="3" t="s">
        <v>2</v>
      </c>
      <c r="D15" s="3" t="s">
        <v>3</v>
      </c>
      <c r="E15" s="3" t="s">
        <v>4</v>
      </c>
      <c r="F15" s="3" t="s">
        <v>5</v>
      </c>
      <c r="G15" s="3" t="s">
        <v>6</v>
      </c>
      <c r="H15" s="3" t="s">
        <v>7</v>
      </c>
      <c r="I15" s="3" t="s">
        <v>8</v>
      </c>
      <c r="J15" s="3" t="s">
        <v>9</v>
      </c>
      <c r="K15" s="3" t="s">
        <v>10</v>
      </c>
      <c r="L15" s="3" t="s">
        <v>11</v>
      </c>
      <c r="M15" s="3" t="s">
        <v>12</v>
      </c>
      <c r="N15" s="3" t="s">
        <v>13</v>
      </c>
      <c r="O15" s="4" t="s">
        <v>37</v>
      </c>
      <c r="P15" s="5" t="s">
        <v>14</v>
      </c>
    </row>
    <row r="16" spans="2:16" x14ac:dyDescent="0.25">
      <c r="B16" s="33">
        <v>2007</v>
      </c>
      <c r="C16" s="6">
        <v>8163952.1500000013</v>
      </c>
      <c r="D16" s="2">
        <v>6573948.3999999985</v>
      </c>
      <c r="E16" s="2">
        <v>7017488.5800000001</v>
      </c>
      <c r="F16" s="2">
        <v>5253476.16</v>
      </c>
      <c r="G16" s="2">
        <v>6911806.7299999995</v>
      </c>
      <c r="H16" s="2">
        <v>6351570.25</v>
      </c>
      <c r="I16" s="2">
        <v>8182154.459999999</v>
      </c>
      <c r="J16" s="2">
        <v>11221033.100000001</v>
      </c>
      <c r="K16" s="2">
        <v>11623240.249999998</v>
      </c>
      <c r="L16" s="2">
        <v>15665431.970000003</v>
      </c>
      <c r="M16" s="2">
        <v>12784507.909999998</v>
      </c>
      <c r="N16" s="2">
        <v>13431438.820000002</v>
      </c>
      <c r="O16" s="7">
        <f t="shared" ref="O16:O33" si="0">SUM(C16:N16)</f>
        <v>113180048.78</v>
      </c>
      <c r="P16" s="111"/>
    </row>
    <row r="17" spans="2:18" x14ac:dyDescent="0.25">
      <c r="B17" s="34">
        <v>2008</v>
      </c>
      <c r="C17" s="9">
        <v>10586678.350000001</v>
      </c>
      <c r="D17" s="1">
        <v>11089796.640000001</v>
      </c>
      <c r="E17" s="1">
        <v>6880213.8200000003</v>
      </c>
      <c r="F17" s="1">
        <v>13919787.23</v>
      </c>
      <c r="G17" s="1">
        <v>13673903.830000002</v>
      </c>
      <c r="H17" s="1">
        <v>8711430.6499999985</v>
      </c>
      <c r="I17" s="1">
        <v>11891930.82</v>
      </c>
      <c r="J17" s="1">
        <v>11801942.5</v>
      </c>
      <c r="K17" s="1">
        <v>15878731.300000003</v>
      </c>
      <c r="L17" s="1">
        <v>22137564.199999996</v>
      </c>
      <c r="M17" s="1">
        <v>13554494.990000004</v>
      </c>
      <c r="N17" s="1">
        <v>9272370.3300000001</v>
      </c>
      <c r="O17" s="10">
        <f t="shared" si="0"/>
        <v>149398844.66000003</v>
      </c>
      <c r="P17" s="8">
        <f>+O17/O16-1</f>
        <v>0.32001042825491544</v>
      </c>
    </row>
    <row r="18" spans="2:18" x14ac:dyDescent="0.25">
      <c r="B18" s="34">
        <v>2009</v>
      </c>
      <c r="C18" s="9">
        <v>13676683.359999999</v>
      </c>
      <c r="D18" s="1">
        <v>9421783.8199999984</v>
      </c>
      <c r="E18" s="1">
        <v>8932482.7200000007</v>
      </c>
      <c r="F18" s="1">
        <v>10869028.739999998</v>
      </c>
      <c r="G18" s="1">
        <v>7644904.9599999981</v>
      </c>
      <c r="H18" s="1">
        <v>6654744.3199999994</v>
      </c>
      <c r="I18" s="1">
        <v>8885283.2799999993</v>
      </c>
      <c r="J18" s="1">
        <v>12040271.059999999</v>
      </c>
      <c r="K18" s="1">
        <v>10872244.84</v>
      </c>
      <c r="L18" s="1">
        <v>14083225.089999998</v>
      </c>
      <c r="M18" s="1">
        <v>15479134.619999997</v>
      </c>
      <c r="N18" s="1">
        <v>11928733.109999999</v>
      </c>
      <c r="O18" s="10">
        <f t="shared" si="0"/>
        <v>130488519.92</v>
      </c>
      <c r="P18" s="8">
        <f>+O18/O17-1</f>
        <v>-0.12657611096682775</v>
      </c>
    </row>
    <row r="19" spans="2:18" x14ac:dyDescent="0.25">
      <c r="B19" s="34">
        <v>2010</v>
      </c>
      <c r="C19" s="9">
        <v>9907249.6400000006</v>
      </c>
      <c r="D19" s="1">
        <v>5552838.9100000001</v>
      </c>
      <c r="E19" s="1">
        <v>15555849.229999999</v>
      </c>
      <c r="F19" s="1">
        <v>12504017.230000002</v>
      </c>
      <c r="G19" s="1">
        <v>21507578.810000006</v>
      </c>
      <c r="H19" s="1">
        <v>13942212.820000002</v>
      </c>
      <c r="I19" s="1">
        <v>6874731.1399999997</v>
      </c>
      <c r="J19" s="1">
        <v>22775233.720000003</v>
      </c>
      <c r="K19" s="1">
        <v>23084623.870000001</v>
      </c>
      <c r="L19" s="1">
        <v>23404442.949999999</v>
      </c>
      <c r="M19" s="1">
        <v>21474511.969999999</v>
      </c>
      <c r="N19" s="1">
        <v>17050807.339999996</v>
      </c>
      <c r="O19" s="10">
        <f t="shared" si="0"/>
        <v>193634097.63000003</v>
      </c>
      <c r="P19" s="8">
        <f>+O19/O18-1</f>
        <v>0.48391672883341275</v>
      </c>
    </row>
    <row r="20" spans="2:18" x14ac:dyDescent="0.25">
      <c r="B20" s="34">
        <v>2011</v>
      </c>
      <c r="C20" s="9">
        <v>11999961.659999998</v>
      </c>
      <c r="D20" s="1">
        <v>16173798.680000002</v>
      </c>
      <c r="E20" s="1">
        <v>13968838.760000002</v>
      </c>
      <c r="F20" s="1">
        <v>14757083.18</v>
      </c>
      <c r="G20" s="1">
        <v>13984490.790000005</v>
      </c>
      <c r="H20" s="1">
        <v>22617267.370000008</v>
      </c>
      <c r="I20" s="1">
        <v>15602542.120000001</v>
      </c>
      <c r="J20" s="1">
        <v>18140051.180000003</v>
      </c>
      <c r="K20" s="1">
        <v>26670549.080000009</v>
      </c>
      <c r="L20" s="1">
        <v>31541877.419999994</v>
      </c>
      <c r="M20" s="1">
        <v>27136645.950000007</v>
      </c>
      <c r="N20" s="1">
        <v>22797156.600000009</v>
      </c>
      <c r="O20" s="10">
        <f t="shared" si="0"/>
        <v>235390262.79000002</v>
      </c>
      <c r="P20" s="8">
        <f>+O20/O19-1</f>
        <v>0.21564469104913808</v>
      </c>
    </row>
    <row r="21" spans="2:18" x14ac:dyDescent="0.25">
      <c r="B21" s="34">
        <v>2012</v>
      </c>
      <c r="C21" s="9">
        <v>19470400.860000003</v>
      </c>
      <c r="D21" s="1">
        <v>17862949.140000001</v>
      </c>
      <c r="E21" s="1">
        <v>25356470.759999994</v>
      </c>
      <c r="F21" s="1">
        <v>20870109.380000003</v>
      </c>
      <c r="G21" s="1">
        <v>23331918.709999997</v>
      </c>
      <c r="H21" s="1">
        <v>29110575.100000001</v>
      </c>
      <c r="I21" s="1">
        <v>22055709.550000008</v>
      </c>
      <c r="J21" s="1">
        <v>22519476.219999999</v>
      </c>
      <c r="K21" s="1">
        <v>20474258.350000005</v>
      </c>
      <c r="L21" s="1">
        <v>29851597.379999999</v>
      </c>
      <c r="M21" s="1">
        <v>19363264.180000003</v>
      </c>
      <c r="N21" s="1">
        <v>13831956.350000003</v>
      </c>
      <c r="O21" s="10">
        <f t="shared" si="0"/>
        <v>264098685.97999999</v>
      </c>
      <c r="P21" s="8">
        <f>+O21/O20-1</f>
        <v>0.12196096325195827</v>
      </c>
    </row>
    <row r="22" spans="2:18" x14ac:dyDescent="0.25">
      <c r="B22" s="34">
        <v>2013</v>
      </c>
      <c r="C22" s="9">
        <v>22577938.160000004</v>
      </c>
      <c r="D22" s="1">
        <v>19058654.180000003</v>
      </c>
      <c r="E22" s="1">
        <v>14714425.750000002</v>
      </c>
      <c r="F22" s="1">
        <v>17466354.810000006</v>
      </c>
      <c r="G22" s="1">
        <v>15294703.280000009</v>
      </c>
      <c r="H22" s="1">
        <v>18554533.660000004</v>
      </c>
      <c r="I22" s="1">
        <v>19064933.819999997</v>
      </c>
      <c r="J22" s="1">
        <v>20030921.989999998</v>
      </c>
      <c r="K22" s="1">
        <v>32717136.169999987</v>
      </c>
      <c r="L22" s="1">
        <v>32979616.759999994</v>
      </c>
      <c r="M22" s="1">
        <v>20309401</v>
      </c>
      <c r="N22" s="1">
        <v>22095997.249999993</v>
      </c>
      <c r="O22" s="10">
        <f t="shared" si="0"/>
        <v>254864616.82999998</v>
      </c>
      <c r="P22" s="8">
        <f t="shared" ref="P22:P33" si="1">+O22/O21-1</f>
        <v>-3.4964464574046783E-2</v>
      </c>
      <c r="R22" s="1"/>
    </row>
    <row r="23" spans="2:18" x14ac:dyDescent="0.25">
      <c r="B23" s="34">
        <v>2014</v>
      </c>
      <c r="C23" s="9">
        <v>23098602.72000001</v>
      </c>
      <c r="D23" s="1">
        <v>17524606.940000009</v>
      </c>
      <c r="E23" s="1">
        <v>14877885.670000004</v>
      </c>
      <c r="F23" s="1">
        <v>20991128.969999995</v>
      </c>
      <c r="G23" s="1">
        <v>18593999.829999998</v>
      </c>
      <c r="H23" s="1">
        <v>14635350.690000001</v>
      </c>
      <c r="I23" s="1">
        <v>11511050.419999998</v>
      </c>
      <c r="J23" s="1">
        <v>13318328.839999998</v>
      </c>
      <c r="K23" s="1">
        <v>23261437.859999999</v>
      </c>
      <c r="L23" s="1">
        <v>33942452.93</v>
      </c>
      <c r="M23" s="1">
        <v>32523426.959999997</v>
      </c>
      <c r="N23" s="1">
        <v>21702462.699999996</v>
      </c>
      <c r="O23" s="10">
        <f t="shared" si="0"/>
        <v>245980734.53</v>
      </c>
      <c r="P23" s="8">
        <f t="shared" si="1"/>
        <v>-3.4857260338832075E-2</v>
      </c>
    </row>
    <row r="24" spans="2:18" x14ac:dyDescent="0.25">
      <c r="B24" s="34">
        <v>2005</v>
      </c>
      <c r="C24" s="9">
        <v>15355884.000000002</v>
      </c>
      <c r="D24" s="1">
        <v>14794536.020000003</v>
      </c>
      <c r="E24" s="1">
        <v>10629766.649999999</v>
      </c>
      <c r="F24" s="1">
        <v>11285608.180000003</v>
      </c>
      <c r="G24" s="1">
        <v>8896819.9499999974</v>
      </c>
      <c r="H24" s="1">
        <v>8622599.1099999975</v>
      </c>
      <c r="I24" s="1">
        <v>9159942.1600000001</v>
      </c>
      <c r="J24" s="1">
        <v>10346450.180000002</v>
      </c>
      <c r="K24" s="1">
        <v>8168489.9099999992</v>
      </c>
      <c r="L24" s="1">
        <v>8781132.1100000031</v>
      </c>
      <c r="M24" s="1">
        <v>27180602.649999995</v>
      </c>
      <c r="N24" s="1">
        <v>10789460.169999998</v>
      </c>
      <c r="O24" s="10">
        <f t="shared" si="0"/>
        <v>144011291.08999997</v>
      </c>
      <c r="P24" s="8">
        <f t="shared" si="1"/>
        <v>-0.41454239753708744</v>
      </c>
    </row>
    <row r="25" spans="2:18" x14ac:dyDescent="0.25">
      <c r="B25" s="34">
        <v>2016</v>
      </c>
      <c r="C25" s="9">
        <v>7525675.4299999988</v>
      </c>
      <c r="D25" s="1">
        <v>8427651.5199999996</v>
      </c>
      <c r="E25" s="1">
        <v>8626610.2300000004</v>
      </c>
      <c r="F25" s="1">
        <v>9720348.6099999975</v>
      </c>
      <c r="G25" s="1">
        <v>9446954.6699999981</v>
      </c>
      <c r="H25" s="1">
        <v>11062203.749999996</v>
      </c>
      <c r="I25" s="1">
        <v>9079357.6100000013</v>
      </c>
      <c r="J25" s="1">
        <v>12376322.310000002</v>
      </c>
      <c r="K25" s="1">
        <v>13242974.000000002</v>
      </c>
      <c r="L25" s="1">
        <v>13484785.689999994</v>
      </c>
      <c r="M25" s="1">
        <v>14198240.869999997</v>
      </c>
      <c r="N25" s="1">
        <v>11471895.100000003</v>
      </c>
      <c r="O25" s="10">
        <f t="shared" si="0"/>
        <v>128663019.79000001</v>
      </c>
      <c r="P25" s="8">
        <f t="shared" si="1"/>
        <v>-0.10657686063246286</v>
      </c>
      <c r="R25" s="1"/>
    </row>
    <row r="26" spans="2:18" x14ac:dyDescent="0.25">
      <c r="B26" s="34" t="s">
        <v>23</v>
      </c>
      <c r="C26" s="9">
        <v>8963938.1100000013</v>
      </c>
      <c r="D26" s="1">
        <v>9668624.6600000001</v>
      </c>
      <c r="E26" s="1">
        <v>12566314.979999997</v>
      </c>
      <c r="F26" s="1">
        <v>9059337.6099999975</v>
      </c>
      <c r="G26" s="1">
        <v>14076230.16</v>
      </c>
      <c r="H26" s="1">
        <v>9172373.3599999994</v>
      </c>
      <c r="I26" s="1">
        <v>8074411.2099999981</v>
      </c>
      <c r="J26" s="1">
        <v>11532079.169999994</v>
      </c>
      <c r="K26" s="1">
        <v>9586974.9399999995</v>
      </c>
      <c r="L26" s="1">
        <v>15159240.049999999</v>
      </c>
      <c r="M26" s="1">
        <v>11220818.329999998</v>
      </c>
      <c r="N26" s="1">
        <v>8805757.959999999</v>
      </c>
      <c r="O26" s="10">
        <f t="shared" si="0"/>
        <v>127886100.53999998</v>
      </c>
      <c r="P26" s="8">
        <f t="shared" si="1"/>
        <v>-6.0384036630579674E-3</v>
      </c>
      <c r="R26" s="1"/>
    </row>
    <row r="27" spans="2:18" x14ac:dyDescent="0.25">
      <c r="B27" s="34" t="s">
        <v>24</v>
      </c>
      <c r="C27" s="9">
        <v>11426386.649999997</v>
      </c>
      <c r="D27" s="1">
        <v>9967369.709999999</v>
      </c>
      <c r="E27" s="1">
        <v>8521956.7599999961</v>
      </c>
      <c r="F27" s="1">
        <v>9594385.3299999982</v>
      </c>
      <c r="G27" s="1">
        <v>11625000.349999996</v>
      </c>
      <c r="H27" s="1">
        <v>9768141.769999994</v>
      </c>
      <c r="I27" s="1">
        <v>7415791.0200000005</v>
      </c>
      <c r="J27" s="1">
        <v>11033380.760000004</v>
      </c>
      <c r="K27" s="1">
        <v>8369700.5799999991</v>
      </c>
      <c r="L27" s="1">
        <v>13579501.300000004</v>
      </c>
      <c r="M27" s="1">
        <v>11396960.019999992</v>
      </c>
      <c r="N27" s="1">
        <v>8341967.6199999964</v>
      </c>
      <c r="O27" s="10">
        <f t="shared" si="0"/>
        <v>121040541.86999997</v>
      </c>
      <c r="P27" s="8">
        <f t="shared" si="1"/>
        <v>-5.3528558937168125E-2</v>
      </c>
      <c r="R27" s="1"/>
    </row>
    <row r="28" spans="2:18" x14ac:dyDescent="0.25">
      <c r="B28" s="34" t="s">
        <v>60</v>
      </c>
      <c r="C28" s="9">
        <v>8223713.8199999956</v>
      </c>
      <c r="D28" s="1">
        <v>7275208.0899999971</v>
      </c>
      <c r="E28" s="1">
        <v>7941255.4399999985</v>
      </c>
      <c r="F28" s="1">
        <v>8429735.0099999961</v>
      </c>
      <c r="G28" s="1">
        <v>8997218.0199999977</v>
      </c>
      <c r="H28" s="1">
        <v>7025336.7399999984</v>
      </c>
      <c r="I28" s="1">
        <v>9416875.139999995</v>
      </c>
      <c r="J28" s="1">
        <v>7689586.0099999979</v>
      </c>
      <c r="K28" s="1">
        <v>11306143.709999992</v>
      </c>
      <c r="L28" s="1">
        <v>10953409.800000001</v>
      </c>
      <c r="M28" s="1">
        <v>9626324.2399999965</v>
      </c>
      <c r="N28" s="1">
        <v>9672399.1399999969</v>
      </c>
      <c r="O28" s="10">
        <f t="shared" si="0"/>
        <v>106557205.15999995</v>
      </c>
      <c r="P28" s="8">
        <f t="shared" si="1"/>
        <v>-0.11965690574613774</v>
      </c>
      <c r="R28" s="1"/>
    </row>
    <row r="29" spans="2:18" x14ac:dyDescent="0.25">
      <c r="B29" s="34" t="s">
        <v>64</v>
      </c>
      <c r="C29" s="9">
        <v>10049521.649999997</v>
      </c>
      <c r="D29" s="1">
        <v>8788842.8099999987</v>
      </c>
      <c r="E29" s="1">
        <v>8444013.9499999993</v>
      </c>
      <c r="F29" s="1">
        <v>9300110.0099999961</v>
      </c>
      <c r="G29" s="1">
        <v>5919496.7199999988</v>
      </c>
      <c r="H29" s="1">
        <v>6942977.3599999985</v>
      </c>
      <c r="I29" s="1">
        <v>7189892.1600000001</v>
      </c>
      <c r="J29" s="1">
        <v>9085764.6600000001</v>
      </c>
      <c r="K29" s="1">
        <v>12302997.490000002</v>
      </c>
      <c r="L29" s="1">
        <v>11833472.780000005</v>
      </c>
      <c r="M29" s="1">
        <v>11072340.780000005</v>
      </c>
      <c r="N29" s="1">
        <v>9705925.570000004</v>
      </c>
      <c r="O29" s="10">
        <f t="shared" si="0"/>
        <v>110635355.93999998</v>
      </c>
      <c r="P29" s="8">
        <f t="shared" si="1"/>
        <v>3.8271938287763207E-2</v>
      </c>
      <c r="R29" s="1"/>
    </row>
    <row r="30" spans="2:18" x14ac:dyDescent="0.25">
      <c r="B30" s="34" t="s">
        <v>68</v>
      </c>
      <c r="C30" s="9">
        <v>8301895.1100000059</v>
      </c>
      <c r="D30" s="1">
        <v>6816876.700000002</v>
      </c>
      <c r="E30" s="1">
        <v>9859531.9399999958</v>
      </c>
      <c r="F30" s="1">
        <v>7775654.120000001</v>
      </c>
      <c r="G30" s="1">
        <v>8941734.9900000021</v>
      </c>
      <c r="H30" s="1">
        <v>7764532.8900000053</v>
      </c>
      <c r="I30" s="1">
        <v>8895792.3500000015</v>
      </c>
      <c r="J30" s="1">
        <v>8658594.7700000014</v>
      </c>
      <c r="K30" s="1">
        <v>10051943.489999998</v>
      </c>
      <c r="L30" s="1">
        <v>9523540.5</v>
      </c>
      <c r="M30" s="1">
        <v>9926542.9200000018</v>
      </c>
      <c r="N30" s="1">
        <v>10549269.540000003</v>
      </c>
      <c r="O30" s="10">
        <f t="shared" si="0"/>
        <v>107065909.32000002</v>
      </c>
      <c r="P30" s="8">
        <f t="shared" si="1"/>
        <v>-3.226316388348538E-2</v>
      </c>
    </row>
    <row r="31" spans="2:18" x14ac:dyDescent="0.25">
      <c r="B31" s="89">
        <v>2022</v>
      </c>
      <c r="C31" s="9">
        <v>7152528.9400000023</v>
      </c>
      <c r="D31" s="1">
        <v>7762594.5800000029</v>
      </c>
      <c r="E31" s="1">
        <v>10263192.709999993</v>
      </c>
      <c r="F31" s="1">
        <v>8447060.6199999992</v>
      </c>
      <c r="G31" s="1">
        <v>9967213.8499999996</v>
      </c>
      <c r="H31" s="1">
        <v>8282002.8699999992</v>
      </c>
      <c r="I31" s="1">
        <v>8857271.9000000022</v>
      </c>
      <c r="J31" s="1">
        <v>9701662.0200000051</v>
      </c>
      <c r="K31" s="1">
        <v>11932538.430000009</v>
      </c>
      <c r="L31" s="1">
        <v>8879468.8800000064</v>
      </c>
      <c r="M31" s="1">
        <v>10552106.630000005</v>
      </c>
      <c r="N31" s="1">
        <v>9758356.660000002</v>
      </c>
      <c r="O31" s="10">
        <f t="shared" si="0"/>
        <v>111555998.09000003</v>
      </c>
      <c r="P31" s="8">
        <f t="shared" si="1"/>
        <v>4.1937613928818118E-2</v>
      </c>
      <c r="Q31" s="1"/>
    </row>
    <row r="32" spans="2:18" x14ac:dyDescent="0.25">
      <c r="B32" s="89">
        <v>2023</v>
      </c>
      <c r="C32" s="9">
        <v>10516741.809999997</v>
      </c>
      <c r="D32" s="1">
        <v>9740138.9300000016</v>
      </c>
      <c r="E32" s="1">
        <v>12065518.470000006</v>
      </c>
      <c r="F32" s="1">
        <v>9144336.1499999966</v>
      </c>
      <c r="G32" s="1">
        <v>9492950.7100000009</v>
      </c>
      <c r="H32" s="1">
        <v>8385716.96</v>
      </c>
      <c r="I32" s="1">
        <v>6955318.9700000007</v>
      </c>
      <c r="J32" s="1">
        <v>9104497.3199999984</v>
      </c>
      <c r="K32" s="1">
        <v>8131093.8200000012</v>
      </c>
      <c r="L32" s="1">
        <v>12558453.910000004</v>
      </c>
      <c r="M32" s="1">
        <v>10403064.129999999</v>
      </c>
      <c r="N32" s="1">
        <v>9697653.7299999986</v>
      </c>
      <c r="O32" s="10">
        <f t="shared" si="0"/>
        <v>116195484.91000001</v>
      </c>
      <c r="P32" s="8">
        <f t="shared" si="1"/>
        <v>4.1588860298277908E-2</v>
      </c>
      <c r="Q32" s="1"/>
    </row>
    <row r="33" spans="2:18" x14ac:dyDescent="0.25">
      <c r="B33" s="89">
        <v>2024</v>
      </c>
      <c r="C33" s="9">
        <v>12450784.049999999</v>
      </c>
      <c r="D33" s="1">
        <v>10123268.699999999</v>
      </c>
      <c r="E33" s="1">
        <v>7659097.5199999996</v>
      </c>
      <c r="F33" s="1">
        <v>12825778.850000003</v>
      </c>
      <c r="G33" s="1">
        <v>9910553.1900000032</v>
      </c>
      <c r="H33" s="1">
        <v>5165947.4600000009</v>
      </c>
      <c r="I33" s="1">
        <v>7022021.3000000007</v>
      </c>
      <c r="J33" s="1">
        <v>7655664.9999999991</v>
      </c>
      <c r="K33" s="1">
        <v>8392927.3000000007</v>
      </c>
      <c r="L33" s="1">
        <v>8910719.2799999993</v>
      </c>
      <c r="M33" s="1">
        <v>8378134.0199999977</v>
      </c>
      <c r="N33" s="1">
        <v>6813402.6399999997</v>
      </c>
      <c r="O33" s="10">
        <f t="shared" si="0"/>
        <v>105308299.31</v>
      </c>
      <c r="P33" s="8">
        <f t="shared" si="1"/>
        <v>-9.369714846005206E-2</v>
      </c>
      <c r="Q33" s="1"/>
    </row>
    <row r="34" spans="2:18" x14ac:dyDescent="0.25">
      <c r="B34" s="89">
        <v>2025</v>
      </c>
      <c r="C34" s="9">
        <v>8623747.200000003</v>
      </c>
      <c r="D34" s="1">
        <v>8288355.4300000006</v>
      </c>
      <c r="E34" s="1">
        <v>7505282.5099999988</v>
      </c>
      <c r="F34" s="1">
        <v>7561113.2300000004</v>
      </c>
      <c r="G34" s="1">
        <v>7268276.3499999987</v>
      </c>
      <c r="H34" s="1">
        <v>5690653.4899999974</v>
      </c>
      <c r="I34" s="1">
        <v>5518680.2600000007</v>
      </c>
      <c r="J34" s="1">
        <v>7272788.2700000014</v>
      </c>
      <c r="K34" s="1">
        <v>8030913.6199999973</v>
      </c>
      <c r="L34" s="1">
        <v>10543505.299999997</v>
      </c>
      <c r="M34" s="1">
        <v>6625212.049999998</v>
      </c>
      <c r="N34" s="1">
        <v>8185773.9800000023</v>
      </c>
      <c r="O34" s="10">
        <v>91114301.689999998</v>
      </c>
      <c r="P34" s="8">
        <v>-0.13478517565093895</v>
      </c>
      <c r="Q34" s="1"/>
    </row>
    <row r="35" spans="2:18" ht="15.75" thickBot="1" x14ac:dyDescent="0.3">
      <c r="B35" s="90">
        <v>2026</v>
      </c>
      <c r="C35" s="54">
        <v>7441301</v>
      </c>
      <c r="D35" s="92">
        <v>7060329.6699999971</v>
      </c>
      <c r="E35" s="16">
        <v>7947958</v>
      </c>
      <c r="F35" s="16"/>
      <c r="G35" s="93"/>
      <c r="H35" s="16"/>
      <c r="I35" s="16"/>
      <c r="J35" s="16"/>
      <c r="K35" s="16"/>
      <c r="L35" s="16"/>
      <c r="M35" s="16"/>
      <c r="N35" s="16"/>
      <c r="O35" s="15"/>
      <c r="P35" s="110"/>
      <c r="Q35" s="1"/>
      <c r="R35" s="95"/>
    </row>
    <row r="36" spans="2:18" ht="15.75" thickBot="1" x14ac:dyDescent="0.3">
      <c r="B36" s="35" t="s">
        <v>21</v>
      </c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109"/>
      <c r="O36" s="37"/>
      <c r="P36" s="38"/>
      <c r="Q36" s="109"/>
    </row>
    <row r="37" spans="2:18" ht="16.5" thickBot="1" x14ac:dyDescent="0.3">
      <c r="G37" s="112" t="s">
        <v>0</v>
      </c>
      <c r="H37" s="113"/>
      <c r="I37" s="113"/>
      <c r="J37" s="114"/>
      <c r="K37" s="1"/>
      <c r="L37" s="1"/>
      <c r="M37" s="1"/>
    </row>
    <row r="38" spans="2:18" ht="15.75" thickBot="1" x14ac:dyDescent="0.3"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</row>
    <row r="39" spans="2:18" ht="15.75" thickBot="1" x14ac:dyDescent="0.3">
      <c r="B39" s="32" t="s">
        <v>1</v>
      </c>
      <c r="C39" s="3" t="s">
        <v>2</v>
      </c>
      <c r="D39" s="3" t="s">
        <v>3</v>
      </c>
      <c r="E39" s="3" t="s">
        <v>4</v>
      </c>
      <c r="F39" s="3" t="s">
        <v>5</v>
      </c>
      <c r="G39" s="3" t="s">
        <v>6</v>
      </c>
      <c r="H39" s="3" t="s">
        <v>7</v>
      </c>
      <c r="I39" s="3" t="s">
        <v>8</v>
      </c>
      <c r="J39" s="3" t="s">
        <v>9</v>
      </c>
      <c r="K39" s="3" t="s">
        <v>10</v>
      </c>
      <c r="L39" s="3" t="s">
        <v>11</v>
      </c>
      <c r="M39" s="3" t="s">
        <v>12</v>
      </c>
      <c r="N39" s="3" t="s">
        <v>13</v>
      </c>
      <c r="O39" s="4" t="s">
        <v>37</v>
      </c>
      <c r="P39" s="5" t="s">
        <v>14</v>
      </c>
    </row>
    <row r="40" spans="2:18" x14ac:dyDescent="0.25">
      <c r="B40" s="33">
        <v>2007</v>
      </c>
      <c r="C40" s="6">
        <v>2798.7067000000002</v>
      </c>
      <c r="D40" s="2">
        <v>2272.7469999999998</v>
      </c>
      <c r="E40" s="2">
        <v>2370.9868999999999</v>
      </c>
      <c r="F40" s="2">
        <v>1722.12</v>
      </c>
      <c r="G40" s="2">
        <v>2213.241</v>
      </c>
      <c r="H40" s="2">
        <v>1852.45</v>
      </c>
      <c r="I40" s="2">
        <v>2140.9259999999999</v>
      </c>
      <c r="J40" s="2">
        <v>2682.3020000000006</v>
      </c>
      <c r="K40" s="2">
        <v>2647.9590000000003</v>
      </c>
      <c r="L40" s="2">
        <v>3321.1450799999998</v>
      </c>
      <c r="M40" s="2">
        <v>2591.2909800000002</v>
      </c>
      <c r="N40" s="2">
        <v>2725.3589999999999</v>
      </c>
      <c r="O40" s="7">
        <f t="shared" ref="O40:O57" si="2">SUM(C40:N40)</f>
        <v>29339.233660000002</v>
      </c>
      <c r="P40" s="8"/>
    </row>
    <row r="41" spans="2:18" x14ac:dyDescent="0.25">
      <c r="B41" s="34">
        <v>2008</v>
      </c>
      <c r="C41" s="9">
        <v>2074.3550000000005</v>
      </c>
      <c r="D41" s="1">
        <v>2063.9690000000001</v>
      </c>
      <c r="E41" s="1">
        <v>1272.5739999999998</v>
      </c>
      <c r="F41" s="1">
        <v>2567.4987999999998</v>
      </c>
      <c r="G41" s="1">
        <v>2452.0095999999999</v>
      </c>
      <c r="H41" s="1">
        <v>1620.2097800000001</v>
      </c>
      <c r="I41" s="1">
        <v>2108.4634000000001</v>
      </c>
      <c r="J41" s="1">
        <v>2112.6378</v>
      </c>
      <c r="K41" s="1">
        <v>2963.2282</v>
      </c>
      <c r="L41" s="1">
        <v>4126.1040000000003</v>
      </c>
      <c r="M41" s="1">
        <v>2885.6763000000001</v>
      </c>
      <c r="N41" s="1">
        <v>2219.4647999999997</v>
      </c>
      <c r="O41" s="10">
        <f t="shared" si="2"/>
        <v>28466.19068</v>
      </c>
      <c r="P41" s="8">
        <f>+O41/O40-1</f>
        <v>-2.9756843348988871E-2</v>
      </c>
    </row>
    <row r="42" spans="2:18" x14ac:dyDescent="0.25">
      <c r="B42" s="34">
        <v>2009</v>
      </c>
      <c r="C42" s="9">
        <v>2945.3576199999998</v>
      </c>
      <c r="D42" s="1">
        <v>2435.8759700000001</v>
      </c>
      <c r="E42" s="1">
        <v>2462.1531999999997</v>
      </c>
      <c r="F42" s="1">
        <v>2675.7296000000001</v>
      </c>
      <c r="G42" s="1">
        <v>2310.19</v>
      </c>
      <c r="H42" s="1">
        <v>2142.2678000000001</v>
      </c>
      <c r="I42" s="1">
        <v>2697.4902000000002</v>
      </c>
      <c r="J42" s="1">
        <v>3333.6356000000001</v>
      </c>
      <c r="K42" s="1">
        <v>3300.9483100000002</v>
      </c>
      <c r="L42" s="1">
        <v>3922.62628</v>
      </c>
      <c r="M42" s="1">
        <v>3786.0695599999999</v>
      </c>
      <c r="N42" s="1">
        <v>2930.4224000000004</v>
      </c>
      <c r="O42" s="10">
        <f t="shared" si="2"/>
        <v>34942.766540000004</v>
      </c>
      <c r="P42" s="8">
        <f>+O42/O41-1</f>
        <v>0.22751817876883562</v>
      </c>
    </row>
    <row r="43" spans="2:18" x14ac:dyDescent="0.25">
      <c r="B43" s="34">
        <v>2010</v>
      </c>
      <c r="C43" s="9">
        <v>2387.8472799999995</v>
      </c>
      <c r="D43" s="1">
        <v>1311.9096099999999</v>
      </c>
      <c r="E43" s="1">
        <v>3235.3989200000001</v>
      </c>
      <c r="F43" s="1">
        <v>2921.5135600000003</v>
      </c>
      <c r="G43" s="1">
        <v>4478.0100800000009</v>
      </c>
      <c r="H43" s="1">
        <v>2847.1359600000005</v>
      </c>
      <c r="I43" s="1">
        <v>1455.6619199999998</v>
      </c>
      <c r="J43" s="1">
        <v>4233.2974800000011</v>
      </c>
      <c r="K43" s="1">
        <v>4440.3047800000004</v>
      </c>
      <c r="L43" s="1">
        <v>4516.1834600000011</v>
      </c>
      <c r="M43" s="1">
        <v>4443.5966400000007</v>
      </c>
      <c r="N43" s="1">
        <v>3469.6648800000007</v>
      </c>
      <c r="O43" s="10">
        <f t="shared" si="2"/>
        <v>39740.524570000009</v>
      </c>
      <c r="P43" s="8">
        <f t="shared" ref="P43:P57" si="3">+O43/O42-1</f>
        <v>0.13730332498166309</v>
      </c>
    </row>
    <row r="44" spans="2:18" x14ac:dyDescent="0.25">
      <c r="B44" s="34">
        <v>2011</v>
      </c>
      <c r="C44" s="9">
        <v>2395.1077300000002</v>
      </c>
      <c r="D44" s="1">
        <v>3116.4793200000004</v>
      </c>
      <c r="E44" s="1">
        <v>2818.7865600000005</v>
      </c>
      <c r="F44" s="1">
        <v>2717.5613600000001</v>
      </c>
      <c r="G44" s="1">
        <v>2639.6114000000007</v>
      </c>
      <c r="H44" s="1">
        <v>4082.3386</v>
      </c>
      <c r="I44" s="1">
        <v>2712.7558800000002</v>
      </c>
      <c r="J44" s="1">
        <v>3134.7722800000006</v>
      </c>
      <c r="K44" s="1">
        <v>4710.9342400000005</v>
      </c>
      <c r="L44" s="1">
        <v>5590.5222800000001</v>
      </c>
      <c r="M44" s="1">
        <v>4928.3887800000002</v>
      </c>
      <c r="N44" s="1">
        <v>4168.3064400000003</v>
      </c>
      <c r="O44" s="10">
        <f t="shared" si="2"/>
        <v>43015.564870000002</v>
      </c>
      <c r="P44" s="8">
        <f t="shared" si="3"/>
        <v>8.2410595618365612E-2</v>
      </c>
    </row>
    <row r="45" spans="2:18" x14ac:dyDescent="0.25">
      <c r="B45" s="34">
        <v>2012</v>
      </c>
      <c r="C45" s="9">
        <v>3262.6791200000007</v>
      </c>
      <c r="D45" s="1">
        <v>3136.9796399999996</v>
      </c>
      <c r="E45" s="1">
        <v>4400.01692</v>
      </c>
      <c r="F45" s="1">
        <v>3668.6650400000008</v>
      </c>
      <c r="G45" s="1">
        <v>4082.3942000000006</v>
      </c>
      <c r="H45" s="1">
        <v>5038.3491199999999</v>
      </c>
      <c r="I45" s="1">
        <v>3803.4546000000005</v>
      </c>
      <c r="J45" s="1">
        <v>3926.9937600000012</v>
      </c>
      <c r="K45" s="1">
        <v>3566.5965600000009</v>
      </c>
      <c r="L45" s="1">
        <v>5241.8355999999994</v>
      </c>
      <c r="M45" s="1">
        <v>3870.8866400000006</v>
      </c>
      <c r="N45" s="1">
        <v>2984.8047200000005</v>
      </c>
      <c r="O45" s="10">
        <f t="shared" si="2"/>
        <v>46983.655920000005</v>
      </c>
      <c r="P45" s="8">
        <f t="shared" si="3"/>
        <v>9.2247795931361454E-2</v>
      </c>
    </row>
    <row r="46" spans="2:18" x14ac:dyDescent="0.25">
      <c r="B46" s="34">
        <v>2013</v>
      </c>
      <c r="C46" s="9">
        <v>4172.1388800000004</v>
      </c>
      <c r="D46" s="1">
        <v>3280.3082000000004</v>
      </c>
      <c r="E46" s="1">
        <v>2571.0137600000003</v>
      </c>
      <c r="F46" s="1">
        <v>3313.0261200000014</v>
      </c>
      <c r="G46" s="1">
        <v>2774.9278800000006</v>
      </c>
      <c r="H46" s="1">
        <v>3113.7705600000013</v>
      </c>
      <c r="I46" s="1">
        <v>3325.8419600000011</v>
      </c>
      <c r="J46" s="1">
        <v>3488.5748000000017</v>
      </c>
      <c r="K46" s="1">
        <v>5729.341480000001</v>
      </c>
      <c r="L46" s="1">
        <v>5912.7872399999997</v>
      </c>
      <c r="M46" s="1">
        <v>3801.2751600000006</v>
      </c>
      <c r="N46" s="1">
        <v>4121.1242000000011</v>
      </c>
      <c r="O46" s="10">
        <f t="shared" si="2"/>
        <v>45604.130240000006</v>
      </c>
      <c r="P46" s="8">
        <f t="shared" si="3"/>
        <v>-2.9361820679704942E-2</v>
      </c>
    </row>
    <row r="47" spans="2:18" x14ac:dyDescent="0.25">
      <c r="B47" s="34">
        <v>2014</v>
      </c>
      <c r="C47" s="9">
        <v>4367.3733600000023</v>
      </c>
      <c r="D47" s="1">
        <v>3386.8587200000002</v>
      </c>
      <c r="E47" s="1">
        <v>2777.0234000000009</v>
      </c>
      <c r="F47" s="1">
        <v>3908.2046400000022</v>
      </c>
      <c r="G47" s="1">
        <v>3483.393680000001</v>
      </c>
      <c r="H47" s="1">
        <v>2744.0885200000007</v>
      </c>
      <c r="I47" s="1">
        <v>2132.5153400000008</v>
      </c>
      <c r="J47" s="1">
        <v>2485.4920800000004</v>
      </c>
      <c r="K47" s="1">
        <v>4291.745030000001</v>
      </c>
      <c r="L47" s="1">
        <v>6229.3220399999991</v>
      </c>
      <c r="M47" s="1">
        <v>5906.2645799999982</v>
      </c>
      <c r="N47" s="1">
        <v>3889.960860000001</v>
      </c>
      <c r="O47" s="10">
        <f t="shared" si="2"/>
        <v>45602.242250000003</v>
      </c>
      <c r="P47" s="8">
        <f t="shared" si="3"/>
        <v>-4.1399539692288378E-5</v>
      </c>
    </row>
    <row r="48" spans="2:18" x14ac:dyDescent="0.25">
      <c r="B48" s="34" t="s">
        <v>22</v>
      </c>
      <c r="C48" s="9">
        <v>2807.6317400000007</v>
      </c>
      <c r="D48" s="1">
        <v>2620.1096400000001</v>
      </c>
      <c r="E48" s="1">
        <v>2183.6489999999999</v>
      </c>
      <c r="F48" s="1">
        <v>2377.4613399999998</v>
      </c>
      <c r="G48" s="1">
        <v>1907.6921699999998</v>
      </c>
      <c r="H48" s="1">
        <v>2128.6559600000001</v>
      </c>
      <c r="I48" s="1">
        <v>2300.6946600000006</v>
      </c>
      <c r="J48" s="1">
        <v>2628.7021900000009</v>
      </c>
      <c r="K48" s="1">
        <v>2128.1183999999994</v>
      </c>
      <c r="L48" s="1">
        <v>2033.5256599999996</v>
      </c>
      <c r="M48" s="1">
        <v>5834.1630399999985</v>
      </c>
      <c r="N48" s="1">
        <v>3075.4590000000012</v>
      </c>
      <c r="O48" s="10">
        <f t="shared" si="2"/>
        <v>32025.862800000003</v>
      </c>
      <c r="P48" s="8">
        <f t="shared" si="3"/>
        <v>-0.29771298033047922</v>
      </c>
    </row>
    <row r="49" spans="2:18" x14ac:dyDescent="0.25">
      <c r="B49" s="34">
        <v>2016</v>
      </c>
      <c r="C49" s="9">
        <v>2473.3105200000009</v>
      </c>
      <c r="D49" s="1">
        <v>2643.9655200000002</v>
      </c>
      <c r="E49" s="1">
        <v>2706.4011200000009</v>
      </c>
      <c r="F49" s="1">
        <v>3292.1414200000004</v>
      </c>
      <c r="G49" s="1">
        <v>3256.5054800000003</v>
      </c>
      <c r="H49" s="1">
        <v>3424.7333199999998</v>
      </c>
      <c r="I49" s="1">
        <v>2557.2880999999998</v>
      </c>
      <c r="J49" s="1">
        <v>3319.1798799999997</v>
      </c>
      <c r="K49" s="1">
        <v>3382.1971199999989</v>
      </c>
      <c r="L49" s="1">
        <v>3588.2575700000002</v>
      </c>
      <c r="M49" s="1">
        <v>3922.5006900000008</v>
      </c>
      <c r="N49" s="1">
        <v>3022.8999000000003</v>
      </c>
      <c r="O49" s="10">
        <f t="shared" si="2"/>
        <v>37589.380640000003</v>
      </c>
      <c r="P49" s="8">
        <f t="shared" si="3"/>
        <v>0.17371953020419495</v>
      </c>
    </row>
    <row r="50" spans="2:18" x14ac:dyDescent="0.25">
      <c r="B50" s="34" t="s">
        <v>23</v>
      </c>
      <c r="C50" s="9">
        <v>2487.1411400000011</v>
      </c>
      <c r="D50" s="1">
        <v>2466.27007</v>
      </c>
      <c r="E50" s="1">
        <v>3137.1951600000007</v>
      </c>
      <c r="F50" s="1">
        <v>2281.9929200000001</v>
      </c>
      <c r="G50" s="1">
        <v>3472.7473199999995</v>
      </c>
      <c r="H50" s="1">
        <v>2155.2941400000004</v>
      </c>
      <c r="I50" s="1">
        <v>1952.8375800000008</v>
      </c>
      <c r="J50" s="1">
        <v>2783.4033200000008</v>
      </c>
      <c r="K50" s="1">
        <v>2211.5052200000005</v>
      </c>
      <c r="L50" s="1">
        <v>3563.5685400000007</v>
      </c>
      <c r="M50" s="1">
        <v>2760.8656799999999</v>
      </c>
      <c r="N50" s="1">
        <v>2157.1079000000009</v>
      </c>
      <c r="O50" s="10">
        <f t="shared" si="2"/>
        <v>31429.92899</v>
      </c>
      <c r="P50" s="8">
        <f t="shared" si="3"/>
        <v>-0.16386148282117585</v>
      </c>
    </row>
    <row r="51" spans="2:18" x14ac:dyDescent="0.25">
      <c r="B51" s="34" t="s">
        <v>24</v>
      </c>
      <c r="C51" s="9">
        <v>2849.1740400000003</v>
      </c>
      <c r="D51" s="1">
        <v>2476.1147199999996</v>
      </c>
      <c r="E51" s="1">
        <v>2031.8007200000006</v>
      </c>
      <c r="F51" s="1">
        <v>2279.0163600000005</v>
      </c>
      <c r="G51" s="1">
        <v>2779.7821200000008</v>
      </c>
      <c r="H51" s="1">
        <v>2269.8739800000003</v>
      </c>
      <c r="I51" s="1">
        <v>1588.5076400000003</v>
      </c>
      <c r="J51" s="1">
        <v>2510.6262300000008</v>
      </c>
      <c r="K51" s="1">
        <v>1874.0925800000009</v>
      </c>
      <c r="L51" s="1">
        <v>3219.9143399999989</v>
      </c>
      <c r="M51" s="1">
        <v>2735.3542400000006</v>
      </c>
      <c r="N51" s="1">
        <v>1887.76234</v>
      </c>
      <c r="O51" s="10">
        <f t="shared" si="2"/>
        <v>28502.019310000003</v>
      </c>
      <c r="P51" s="8">
        <f t="shared" si="3"/>
        <v>-9.3156738627426239E-2</v>
      </c>
    </row>
    <row r="52" spans="2:18" x14ac:dyDescent="0.25">
      <c r="B52" s="34" t="s">
        <v>60</v>
      </c>
      <c r="C52" s="9">
        <v>2001.5230000000001</v>
      </c>
      <c r="D52" s="1">
        <v>1743.4875600000007</v>
      </c>
      <c r="E52" s="1">
        <v>1966.9590200000007</v>
      </c>
      <c r="F52" s="1">
        <v>1970.7151800000011</v>
      </c>
      <c r="G52" s="1">
        <v>2212.3469800000012</v>
      </c>
      <c r="H52" s="1">
        <v>1623.4037200000002</v>
      </c>
      <c r="I52" s="1">
        <v>2112.0399800000005</v>
      </c>
      <c r="J52" s="1">
        <v>1815.1605200000001</v>
      </c>
      <c r="K52" s="1">
        <v>2661.1016800000007</v>
      </c>
      <c r="L52" s="1">
        <v>2736.7327300000011</v>
      </c>
      <c r="M52" s="1">
        <v>2403.15155</v>
      </c>
      <c r="N52" s="1">
        <v>2311.328140000001</v>
      </c>
      <c r="O52" s="10">
        <f t="shared" si="2"/>
        <v>25557.950060000003</v>
      </c>
      <c r="P52" s="8">
        <f t="shared" si="3"/>
        <v>-0.10329335679619955</v>
      </c>
    </row>
    <row r="53" spans="2:18" x14ac:dyDescent="0.25">
      <c r="B53" s="34" t="s">
        <v>64</v>
      </c>
      <c r="C53" s="9">
        <v>2661.1990400000009</v>
      </c>
      <c r="D53" s="1">
        <v>2145.8959300000001</v>
      </c>
      <c r="E53" s="1">
        <v>2021.9161300000007</v>
      </c>
      <c r="F53" s="1">
        <v>2253.1590799999999</v>
      </c>
      <c r="G53" s="1">
        <v>1440.7649299999998</v>
      </c>
      <c r="H53" s="1">
        <v>1682.80305</v>
      </c>
      <c r="I53" s="1">
        <v>1872.2956000000004</v>
      </c>
      <c r="J53" s="1">
        <v>2165.7592400000012</v>
      </c>
      <c r="K53" s="1">
        <v>3115.3241799999996</v>
      </c>
      <c r="L53" s="1">
        <v>2956.7518900000005</v>
      </c>
      <c r="M53" s="1">
        <v>2764.2654200000006</v>
      </c>
      <c r="N53" s="1">
        <v>2377.8395400000009</v>
      </c>
      <c r="O53" s="10">
        <f t="shared" si="2"/>
        <v>27457.974030000001</v>
      </c>
      <c r="P53" s="8">
        <f t="shared" si="3"/>
        <v>7.434179836565491E-2</v>
      </c>
    </row>
    <row r="54" spans="2:18" x14ac:dyDescent="0.25">
      <c r="B54" s="34" t="s">
        <v>68</v>
      </c>
      <c r="C54" s="9">
        <v>2218.5690700000005</v>
      </c>
      <c r="D54" s="1">
        <v>1726.7319300000004</v>
      </c>
      <c r="E54" s="1">
        <v>2490.2515500000004</v>
      </c>
      <c r="F54" s="1">
        <v>1829.3102600000004</v>
      </c>
      <c r="G54" s="1">
        <v>2142.4259800000013</v>
      </c>
      <c r="H54" s="1">
        <v>1813.673770000001</v>
      </c>
      <c r="I54" s="1">
        <v>2129.1715300000005</v>
      </c>
      <c r="J54" s="1">
        <v>1994.4473100000002</v>
      </c>
      <c r="K54" s="1">
        <v>2354.4361500000005</v>
      </c>
      <c r="L54" s="1">
        <v>2345.8071200000009</v>
      </c>
      <c r="M54" s="1">
        <v>2404.6419300000007</v>
      </c>
      <c r="N54" s="1">
        <v>2554.6411899999994</v>
      </c>
      <c r="O54" s="10">
        <f t="shared" si="2"/>
        <v>26004.107790000009</v>
      </c>
      <c r="P54" s="8">
        <f t="shared" si="3"/>
        <v>-5.2948780504036064E-2</v>
      </c>
    </row>
    <row r="55" spans="2:18" x14ac:dyDescent="0.25">
      <c r="B55" s="89">
        <v>2022</v>
      </c>
      <c r="C55" s="9">
        <v>1628.2264299999999</v>
      </c>
      <c r="D55" s="1">
        <v>1882.9771900000005</v>
      </c>
      <c r="E55" s="1">
        <v>2350.0294199999994</v>
      </c>
      <c r="F55" s="1">
        <v>1914.4507100000003</v>
      </c>
      <c r="G55" s="1">
        <v>2228.9006899999999</v>
      </c>
      <c r="H55" s="1">
        <v>1792.9739000000002</v>
      </c>
      <c r="I55" s="1">
        <v>1764.0061999999994</v>
      </c>
      <c r="J55" s="1">
        <v>1918.6311399999993</v>
      </c>
      <c r="K55" s="1">
        <v>2292.0897500000001</v>
      </c>
      <c r="L55" s="1">
        <v>1690.5774200000008</v>
      </c>
      <c r="M55" s="1">
        <v>2073.4176700000007</v>
      </c>
      <c r="N55" s="1">
        <v>1845.4651500000009</v>
      </c>
      <c r="O55" s="10">
        <f t="shared" si="2"/>
        <v>23381.74567</v>
      </c>
      <c r="P55" s="8">
        <f t="shared" si="3"/>
        <v>-0.10084414897743388</v>
      </c>
      <c r="Q55" s="1"/>
    </row>
    <row r="56" spans="2:18" x14ac:dyDescent="0.25">
      <c r="B56" s="89">
        <v>2023</v>
      </c>
      <c r="C56" s="1">
        <v>2087.2752300000006</v>
      </c>
      <c r="D56" s="1">
        <v>1915.0203400000012</v>
      </c>
      <c r="E56" s="1">
        <v>2375.7879599999997</v>
      </c>
      <c r="F56" s="1">
        <v>1790.14192</v>
      </c>
      <c r="G56" s="1">
        <v>1808.7429100000002</v>
      </c>
      <c r="H56" s="1">
        <v>1504.4629500000001</v>
      </c>
      <c r="I56" s="1">
        <v>1245.7012</v>
      </c>
      <c r="J56" s="1">
        <v>1717.1678200000003</v>
      </c>
      <c r="K56" s="1">
        <v>1547.2812900000006</v>
      </c>
      <c r="L56" s="1">
        <v>2459.16273</v>
      </c>
      <c r="M56" s="1">
        <v>2114.9394299999999</v>
      </c>
      <c r="N56" s="1">
        <v>1950.43067</v>
      </c>
      <c r="O56" s="10">
        <f t="shared" si="2"/>
        <v>22516.114450000005</v>
      </c>
      <c r="P56" s="8">
        <f t="shared" si="3"/>
        <v>-3.702166776669058E-2</v>
      </c>
      <c r="Q56" s="1"/>
    </row>
    <row r="57" spans="2:18" x14ac:dyDescent="0.25">
      <c r="B57" s="89">
        <v>2024</v>
      </c>
      <c r="C57" s="1">
        <v>2518.7999699999996</v>
      </c>
      <c r="D57" s="1">
        <v>2087.9666399999996</v>
      </c>
      <c r="E57" s="1">
        <v>1616.1880400000007</v>
      </c>
      <c r="F57" s="1">
        <v>2567.7950200000005</v>
      </c>
      <c r="G57" s="1">
        <v>2002.68632</v>
      </c>
      <c r="H57" s="1">
        <v>1083.0773399999996</v>
      </c>
      <c r="I57" s="1">
        <v>1369.9813899999997</v>
      </c>
      <c r="J57" s="1">
        <v>1541.81567</v>
      </c>
      <c r="K57" s="1">
        <v>1748.7662800000001</v>
      </c>
      <c r="L57" s="1">
        <v>1788.4474600000001</v>
      </c>
      <c r="M57" s="1">
        <v>1784.76728</v>
      </c>
      <c r="N57" s="1">
        <v>1386.6079200000001</v>
      </c>
      <c r="O57" s="10">
        <f t="shared" si="2"/>
        <v>21496.89933</v>
      </c>
      <c r="P57" s="8">
        <f t="shared" si="3"/>
        <v>-4.5266030347434261E-2</v>
      </c>
      <c r="Q57" s="1"/>
    </row>
    <row r="58" spans="2:18" x14ac:dyDescent="0.25">
      <c r="B58" s="89">
        <v>2025</v>
      </c>
      <c r="C58" s="1">
        <v>1795.4981899999996</v>
      </c>
      <c r="D58" s="1">
        <v>1692.1586899999991</v>
      </c>
      <c r="E58" s="1">
        <v>1518.6105600000001</v>
      </c>
      <c r="F58" s="1">
        <v>1474.7362900000001</v>
      </c>
      <c r="G58" s="1">
        <v>1510.54125</v>
      </c>
      <c r="H58" s="1">
        <v>1149.8470799999996</v>
      </c>
      <c r="I58" s="1">
        <v>1054.9391599999999</v>
      </c>
      <c r="J58" s="1">
        <v>1531.4026200000003</v>
      </c>
      <c r="K58" s="1">
        <v>1544.6596199999994</v>
      </c>
      <c r="L58" s="1">
        <v>2088.3865200000005</v>
      </c>
      <c r="M58" s="1">
        <v>1343.6079999999999</v>
      </c>
      <c r="N58" s="1">
        <v>1599.9513899999997</v>
      </c>
      <c r="O58" s="10">
        <v>18304.339369999998</v>
      </c>
      <c r="P58" s="8">
        <v>-0.14851257899992232</v>
      </c>
      <c r="Q58" s="1"/>
    </row>
    <row r="59" spans="2:18" ht="15.75" thickBot="1" x14ac:dyDescent="0.3">
      <c r="B59" s="90">
        <v>2026</v>
      </c>
      <c r="C59" s="16">
        <v>1519</v>
      </c>
      <c r="D59" s="92">
        <v>1426.84413</v>
      </c>
      <c r="E59" s="16">
        <v>1582</v>
      </c>
      <c r="F59" s="16"/>
      <c r="G59" s="93"/>
      <c r="H59" s="16"/>
      <c r="I59" s="16"/>
      <c r="J59" s="16"/>
      <c r="K59" s="16"/>
      <c r="L59" s="16"/>
      <c r="M59" s="16"/>
      <c r="N59" s="16"/>
      <c r="O59" s="15"/>
      <c r="P59" s="110"/>
      <c r="Q59" s="1"/>
      <c r="R59" s="95"/>
    </row>
    <row r="60" spans="2:18" ht="15.75" thickBot="1" x14ac:dyDescent="0.3">
      <c r="B60" s="35" t="s">
        <v>21</v>
      </c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Q60" s="109"/>
    </row>
    <row r="61" spans="2:18" ht="16.5" thickBot="1" x14ac:dyDescent="0.3">
      <c r="E61" s="14"/>
      <c r="G61" s="112" t="s">
        <v>16</v>
      </c>
      <c r="H61" s="113"/>
      <c r="I61" s="113"/>
      <c r="J61" s="114"/>
      <c r="K61" s="1"/>
      <c r="L61" s="1"/>
      <c r="M61" s="1"/>
      <c r="N61" s="1"/>
      <c r="O61" s="1"/>
    </row>
    <row r="62" spans="2:18" ht="15.75" thickBot="1" x14ac:dyDescent="0.3"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</row>
    <row r="63" spans="2:18" ht="15.75" thickBot="1" x14ac:dyDescent="0.3">
      <c r="B63" s="32" t="s">
        <v>1</v>
      </c>
      <c r="C63" s="11" t="s">
        <v>2</v>
      </c>
      <c r="D63" s="11" t="s">
        <v>3</v>
      </c>
      <c r="E63" s="11" t="s">
        <v>4</v>
      </c>
      <c r="F63" s="11" t="s">
        <v>5</v>
      </c>
      <c r="G63" s="11" t="s">
        <v>6</v>
      </c>
      <c r="H63" s="11" t="s">
        <v>7</v>
      </c>
      <c r="I63" s="11" t="s">
        <v>8</v>
      </c>
      <c r="J63" s="11" t="s">
        <v>9</v>
      </c>
      <c r="K63" s="11" t="s">
        <v>10</v>
      </c>
      <c r="L63" s="11" t="s">
        <v>11</v>
      </c>
      <c r="M63" s="11" t="s">
        <v>12</v>
      </c>
      <c r="N63" s="11" t="s">
        <v>13</v>
      </c>
      <c r="O63" s="4" t="s">
        <v>62</v>
      </c>
      <c r="P63" s="5" t="s">
        <v>63</v>
      </c>
    </row>
    <row r="64" spans="2:18" x14ac:dyDescent="0.25">
      <c r="B64" s="36">
        <v>2007</v>
      </c>
      <c r="C64" s="6">
        <v>2917.0445584740983</v>
      </c>
      <c r="D64" s="2">
        <v>2892.5121889941988</v>
      </c>
      <c r="E64" s="2">
        <v>2959.7331727138603</v>
      </c>
      <c r="F64" s="2">
        <v>3050.586579332451</v>
      </c>
      <c r="G64" s="2">
        <v>3122.9345245276045</v>
      </c>
      <c r="H64" s="2">
        <v>3428.7404518340577</v>
      </c>
      <c r="I64" s="2">
        <v>3821.7829387844322</v>
      </c>
      <c r="J64" s="2">
        <v>4183.359330903083</v>
      </c>
      <c r="K64" s="2">
        <v>4389.5091464784755</v>
      </c>
      <c r="L64" s="2">
        <v>4716.8767375859416</v>
      </c>
      <c r="M64" s="2">
        <v>4933.6442756420965</v>
      </c>
      <c r="N64" s="12">
        <v>4928.3191021806679</v>
      </c>
      <c r="O64" s="7">
        <f t="shared" ref="O64:O82" si="4">AVERAGE(C64:N64)</f>
        <v>3778.7535839542475</v>
      </c>
      <c r="P64" s="7">
        <f t="shared" ref="P64:P80" si="5">O16/O40</f>
        <v>3857.6348002676496</v>
      </c>
    </row>
    <row r="65" spans="2:16" x14ac:dyDescent="0.25">
      <c r="B65" s="36">
        <v>2008</v>
      </c>
      <c r="C65" s="9">
        <v>5103.6000829173418</v>
      </c>
      <c r="D65" s="1">
        <v>5373.0441881636798</v>
      </c>
      <c r="E65" s="1">
        <v>5406.5333882351833</v>
      </c>
      <c r="F65" s="1">
        <v>5421.5360217500393</v>
      </c>
      <c r="G65" s="1">
        <v>5576.6110499730512</v>
      </c>
      <c r="H65" s="1">
        <v>5376.7300738056265</v>
      </c>
      <c r="I65" s="1">
        <v>5640.0935486952258</v>
      </c>
      <c r="J65" s="1">
        <v>5586.3539410304975</v>
      </c>
      <c r="K65" s="1">
        <v>5358.592125979364</v>
      </c>
      <c r="L65" s="1">
        <v>5365.2462952945434</v>
      </c>
      <c r="M65" s="1">
        <v>4697.1640547486231</v>
      </c>
      <c r="N65" s="13">
        <v>4177.7505685154374</v>
      </c>
      <c r="O65" s="10">
        <f t="shared" si="4"/>
        <v>5256.9379449257176</v>
      </c>
      <c r="P65" s="10">
        <f t="shared" si="5"/>
        <v>5248.2907298504761</v>
      </c>
    </row>
    <row r="66" spans="2:16" x14ac:dyDescent="0.25">
      <c r="B66" s="36">
        <v>2009</v>
      </c>
      <c r="C66" s="9">
        <v>4643.4712264244499</v>
      </c>
      <c r="D66" s="1">
        <v>3867.9242851597232</v>
      </c>
      <c r="E66" s="1">
        <v>3627.9150785580687</v>
      </c>
      <c r="F66" s="1">
        <v>4062.0803910828645</v>
      </c>
      <c r="G66" s="1">
        <v>3309.2104805232461</v>
      </c>
      <c r="H66" s="1">
        <v>3106.4016926361865</v>
      </c>
      <c r="I66" s="1">
        <v>3293.907529302609</v>
      </c>
      <c r="J66" s="1">
        <v>3611.7538041650378</v>
      </c>
      <c r="K66" s="1">
        <v>3293.6731566087442</v>
      </c>
      <c r="L66" s="1">
        <v>3590.2541013924979</v>
      </c>
      <c r="M66" s="1">
        <v>4088.4443285294515</v>
      </c>
      <c r="N66" s="13">
        <v>4070.6531283681152</v>
      </c>
      <c r="O66" s="10">
        <f t="shared" si="4"/>
        <v>3713.8074335625838</v>
      </c>
      <c r="P66" s="10">
        <f t="shared" si="5"/>
        <v>3734.3499911670128</v>
      </c>
    </row>
    <row r="67" spans="2:16" x14ac:dyDescent="0.25">
      <c r="B67" s="34">
        <v>2010</v>
      </c>
      <c r="C67" s="9">
        <v>4149.0298491786289</v>
      </c>
      <c r="D67" s="1">
        <v>4232.6383370268941</v>
      </c>
      <c r="E67" s="1">
        <v>4808.0158319395105</v>
      </c>
      <c r="F67" s="1">
        <v>4279.9791865419238</v>
      </c>
      <c r="G67" s="1">
        <v>4802.9322010816022</v>
      </c>
      <c r="H67" s="1">
        <v>4896.925547594853</v>
      </c>
      <c r="I67" s="1">
        <v>4722.7526155249016</v>
      </c>
      <c r="J67" s="1">
        <v>5380.0220342653547</v>
      </c>
      <c r="K67" s="1">
        <v>5198.8827375043384</v>
      </c>
      <c r="L67" s="1">
        <v>5182.3499105592136</v>
      </c>
      <c r="M67" s="1">
        <v>4832.6870573023025</v>
      </c>
      <c r="N67" s="13">
        <v>4914.2519320194388</v>
      </c>
      <c r="O67" s="10">
        <f t="shared" si="4"/>
        <v>4783.3722700449134</v>
      </c>
      <c r="P67" s="10">
        <f t="shared" si="5"/>
        <v>4872.4595290363568</v>
      </c>
    </row>
    <row r="68" spans="2:16" x14ac:dyDescent="0.25">
      <c r="B68" s="34">
        <v>2011</v>
      </c>
      <c r="C68" s="9">
        <v>5010.1970402809393</v>
      </c>
      <c r="D68" s="1">
        <v>5189.7660851476467</v>
      </c>
      <c r="E68" s="1">
        <v>4955.6213152939117</v>
      </c>
      <c r="F68" s="1">
        <v>5430.2667815382847</v>
      </c>
      <c r="G68" s="1">
        <v>5297.9354423154864</v>
      </c>
      <c r="H68" s="1">
        <v>5540.2722767778259</v>
      </c>
      <c r="I68" s="1">
        <v>5751.5466964908028</v>
      </c>
      <c r="J68" s="1">
        <v>5786.7205524734318</v>
      </c>
      <c r="K68" s="1">
        <v>5661.414004369547</v>
      </c>
      <c r="L68" s="1">
        <v>5642.0269592414534</v>
      </c>
      <c r="M68" s="1">
        <v>5506.190189403037</v>
      </c>
      <c r="N68" s="1">
        <v>5469.1652180927485</v>
      </c>
      <c r="O68" s="10">
        <f t="shared" si="4"/>
        <v>5436.760213452093</v>
      </c>
      <c r="P68" s="10">
        <f t="shared" si="5"/>
        <v>5472.211361198847</v>
      </c>
    </row>
    <row r="69" spans="2:16" x14ac:dyDescent="0.25">
      <c r="B69" s="34">
        <v>2012</v>
      </c>
      <c r="C69" s="9">
        <v>5967.6113230528163</v>
      </c>
      <c r="D69" s="1">
        <v>5694.3146561193498</v>
      </c>
      <c r="E69" s="1">
        <v>5762.812103004364</v>
      </c>
      <c r="F69" s="1">
        <v>5688.7475832353448</v>
      </c>
      <c r="G69" s="1">
        <v>5715.2537376228856</v>
      </c>
      <c r="H69" s="1">
        <v>5777.8003085264581</v>
      </c>
      <c r="I69" s="1">
        <v>5798.8623158535938</v>
      </c>
      <c r="J69" s="1">
        <v>5734.5332323624552</v>
      </c>
      <c r="K69" s="1">
        <v>5740.5591032140737</v>
      </c>
      <c r="L69" s="1">
        <v>5694.8747839401904</v>
      </c>
      <c r="M69" s="1">
        <v>5002.281384298044</v>
      </c>
      <c r="N69" s="1">
        <v>4634.1243892163229</v>
      </c>
      <c r="O69" s="10">
        <f t="shared" si="4"/>
        <v>5600.981243370491</v>
      </c>
      <c r="P69" s="10">
        <f t="shared" si="5"/>
        <v>5621.0756870364885</v>
      </c>
    </row>
    <row r="70" spans="2:16" x14ac:dyDescent="0.25">
      <c r="B70" s="34">
        <v>2013</v>
      </c>
      <c r="C70" s="9">
        <v>5411.5979379861865</v>
      </c>
      <c r="D70" s="1">
        <v>5810.0193695214375</v>
      </c>
      <c r="E70" s="1">
        <v>5723.1999217304847</v>
      </c>
      <c r="F70" s="1">
        <v>5272.0244807487388</v>
      </c>
      <c r="G70" s="1">
        <v>5511.7480314479399</v>
      </c>
      <c r="H70" s="1">
        <v>5958.8634751559885</v>
      </c>
      <c r="I70" s="1">
        <v>5732.3631276815086</v>
      </c>
      <c r="J70" s="1">
        <v>5741.8639812452921</v>
      </c>
      <c r="K70" s="1">
        <v>5710.4531618876345</v>
      </c>
      <c r="L70" s="1">
        <v>5577.6768927000994</v>
      </c>
      <c r="M70" s="1">
        <v>5342.7863401501318</v>
      </c>
      <c r="N70" s="1">
        <v>5361.643128833628</v>
      </c>
      <c r="O70" s="10">
        <f t="shared" si="4"/>
        <v>5596.1866540907549</v>
      </c>
      <c r="P70" s="10">
        <f t="shared" si="5"/>
        <v>5588.630141365019</v>
      </c>
    </row>
    <row r="71" spans="2:16" x14ac:dyDescent="0.25">
      <c r="B71" s="34">
        <v>2014</v>
      </c>
      <c r="C71" s="9">
        <v>5288.9004021401115</v>
      </c>
      <c r="D71" s="1">
        <v>5174.2952360292156</v>
      </c>
      <c r="E71" s="1">
        <v>5357.4938079383883</v>
      </c>
      <c r="F71" s="1">
        <v>5371.041412509041</v>
      </c>
      <c r="G71" s="1">
        <v>5337.8979059294834</v>
      </c>
      <c r="H71" s="1">
        <v>5333.4105599479735</v>
      </c>
      <c r="I71" s="1">
        <v>5397.8746150543502</v>
      </c>
      <c r="J71" s="1">
        <v>5358.4273903620733</v>
      </c>
      <c r="K71" s="1">
        <v>5420.0418937748518</v>
      </c>
      <c r="L71" s="1">
        <v>5448.8197450777479</v>
      </c>
      <c r="M71" s="1">
        <v>5506.5983786320658</v>
      </c>
      <c r="N71" s="1">
        <v>5579.0953896641522</v>
      </c>
      <c r="O71" s="10">
        <f t="shared" si="4"/>
        <v>5381.1580614216209</v>
      </c>
      <c r="P71" s="10">
        <f t="shared" si="5"/>
        <v>5394.0491167405262</v>
      </c>
    </row>
    <row r="72" spans="2:16" x14ac:dyDescent="0.25">
      <c r="B72" s="34">
        <v>2015</v>
      </c>
      <c r="C72" s="9">
        <v>5469.3369437403489</v>
      </c>
      <c r="D72" s="1">
        <v>5646.533180954978</v>
      </c>
      <c r="E72" s="1">
        <v>4867.8916117013314</v>
      </c>
      <c r="F72" s="1">
        <v>4746.9155397496397</v>
      </c>
      <c r="G72" s="1">
        <v>4663.6559555622625</v>
      </c>
      <c r="H72" s="1">
        <v>4050.7246224984133</v>
      </c>
      <c r="I72" s="1">
        <v>3981.3810668817746</v>
      </c>
      <c r="J72" s="1">
        <v>3935.9537262758554</v>
      </c>
      <c r="K72" s="1">
        <v>3838.3625224987468</v>
      </c>
      <c r="L72" s="1">
        <v>4318.1811189931095</v>
      </c>
      <c r="M72" s="1">
        <v>4658.869226596039</v>
      </c>
      <c r="N72" s="1">
        <v>3508.2438653872455</v>
      </c>
      <c r="O72" s="10">
        <f t="shared" si="4"/>
        <v>4473.837448403312</v>
      </c>
      <c r="P72" s="10">
        <f t="shared" si="5"/>
        <v>4496.7185424275267</v>
      </c>
    </row>
    <row r="73" spans="2:16" x14ac:dyDescent="0.25">
      <c r="B73" s="34">
        <v>2016</v>
      </c>
      <c r="C73" s="9">
        <v>3042.7539806041004</v>
      </c>
      <c r="D73" s="1">
        <v>3187.5043211607399</v>
      </c>
      <c r="E73" s="1">
        <v>3187.4839861136334</v>
      </c>
      <c r="F73" s="1">
        <v>2952.5914503393365</v>
      </c>
      <c r="G73" s="1">
        <v>2900.9484946421771</v>
      </c>
      <c r="H73" s="1">
        <v>3230.0920148725622</v>
      </c>
      <c r="I73" s="1">
        <v>3550.3851169526033</v>
      </c>
      <c r="J73" s="1">
        <v>3728.7290106133096</v>
      </c>
      <c r="K73" s="1">
        <v>3915.4944345763033</v>
      </c>
      <c r="L73" s="1">
        <v>3758.0316983766561</v>
      </c>
      <c r="M73" s="1">
        <v>3619.6910990991023</v>
      </c>
      <c r="N73" s="1">
        <v>3794.9966851366812</v>
      </c>
      <c r="O73" s="10">
        <f t="shared" si="4"/>
        <v>3405.7251910406007</v>
      </c>
      <c r="P73" s="10">
        <f t="shared" si="5"/>
        <v>3422.8555405641819</v>
      </c>
    </row>
    <row r="74" spans="2:16" x14ac:dyDescent="0.25">
      <c r="B74" s="34" t="s">
        <v>23</v>
      </c>
      <c r="C74" s="9">
        <v>3604.113158612302</v>
      </c>
      <c r="D74" s="1">
        <v>3920.3430222870925</v>
      </c>
      <c r="E74" s="1">
        <v>4005.5891773083044</v>
      </c>
      <c r="F74" s="1">
        <v>3969.9236271074838</v>
      </c>
      <c r="G74" s="1">
        <v>4053.3413067323308</v>
      </c>
      <c r="H74" s="1">
        <v>4255.7408707101094</v>
      </c>
      <c r="I74" s="1">
        <v>4134.7069990326572</v>
      </c>
      <c r="J74" s="1">
        <v>4143.1577979148205</v>
      </c>
      <c r="K74" s="1">
        <v>4335.0451327444753</v>
      </c>
      <c r="L74" s="1">
        <v>4253.9493431491574</v>
      </c>
      <c r="M74" s="1">
        <v>4064.2391302426563</v>
      </c>
      <c r="N74" s="1">
        <v>4082.2056050140086</v>
      </c>
      <c r="O74" s="10">
        <f t="shared" si="4"/>
        <v>4068.5295975712834</v>
      </c>
      <c r="P74" s="10">
        <f t="shared" si="5"/>
        <v>4068.9274411243259</v>
      </c>
    </row>
    <row r="75" spans="2:16" x14ac:dyDescent="0.25">
      <c r="B75" s="34" t="s">
        <v>24</v>
      </c>
      <c r="C75" s="9">
        <v>4010.420735828407</v>
      </c>
      <c r="D75" s="1">
        <v>4025.4070740308839</v>
      </c>
      <c r="E75" s="1">
        <v>4194.2876956948794</v>
      </c>
      <c r="F75" s="1">
        <v>4209.8799720770758</v>
      </c>
      <c r="G75" s="1">
        <v>4181.9825612807363</v>
      </c>
      <c r="H75" s="1">
        <v>4303.3850584075126</v>
      </c>
      <c r="I75" s="1">
        <v>4668.40122972276</v>
      </c>
      <c r="J75" s="1">
        <v>4394.6727824953878</v>
      </c>
      <c r="K75" s="1">
        <v>4466.0016635891052</v>
      </c>
      <c r="L75" s="1">
        <v>4217.3486205226209</v>
      </c>
      <c r="M75" s="1">
        <v>4166.5389635237871</v>
      </c>
      <c r="N75" s="1">
        <v>4418.971309704164</v>
      </c>
      <c r="O75" s="10">
        <f t="shared" si="4"/>
        <v>4271.4414722397769</v>
      </c>
      <c r="P75" s="10">
        <f t="shared" si="5"/>
        <v>4246.7356629546803</v>
      </c>
    </row>
    <row r="76" spans="2:16" x14ac:dyDescent="0.25">
      <c r="B76" s="34" t="s">
        <v>60</v>
      </c>
      <c r="C76" s="9">
        <v>4108.7281135415342</v>
      </c>
      <c r="D76" s="1">
        <v>4172.7903639300957</v>
      </c>
      <c r="E76" s="1">
        <v>4037.3263292490956</v>
      </c>
      <c r="F76" s="1">
        <v>4277.5004199236919</v>
      </c>
      <c r="G76" s="1">
        <v>4066.8204858172812</v>
      </c>
      <c r="H76" s="1">
        <v>4327.5351986996793</v>
      </c>
      <c r="I76" s="1">
        <v>4458.6632967052037</v>
      </c>
      <c r="J76" s="1">
        <v>4236.3118441998713</v>
      </c>
      <c r="K76" s="1">
        <v>4248.6703138678995</v>
      </c>
      <c r="L76" s="1">
        <v>4002.3673776868973</v>
      </c>
      <c r="M76" s="1">
        <v>4005.7083540985986</v>
      </c>
      <c r="N76" s="1">
        <v>4184.7797258246492</v>
      </c>
      <c r="O76" s="10">
        <f t="shared" si="4"/>
        <v>4177.2668186287083</v>
      </c>
      <c r="P76" s="10">
        <f t="shared" si="5"/>
        <v>4169.2391177635764</v>
      </c>
    </row>
    <row r="77" spans="2:16" x14ac:dyDescent="0.25">
      <c r="B77" s="34" t="s">
        <v>64</v>
      </c>
      <c r="C77" s="9">
        <v>3776.3134207353382</v>
      </c>
      <c r="D77" s="1">
        <v>4095.6519312658361</v>
      </c>
      <c r="E77" s="1">
        <v>4176.2434280594989</v>
      </c>
      <c r="F77" s="1">
        <v>4127.5869478332597</v>
      </c>
      <c r="G77" s="1">
        <v>4108.5791281718657</v>
      </c>
      <c r="H77" s="1">
        <v>4125.8407274695601</v>
      </c>
      <c r="I77" s="1">
        <v>3840.1479766336038</v>
      </c>
      <c r="J77" s="1">
        <v>4195.1868389581459</v>
      </c>
      <c r="K77" s="1">
        <v>3949.1869157578362</v>
      </c>
      <c r="L77" s="1">
        <v>4002.1865953723996</v>
      </c>
      <c r="M77" s="1">
        <v>4005.5273635771227</v>
      </c>
      <c r="N77" s="1">
        <v>4081.8252900277726</v>
      </c>
      <c r="O77" s="10">
        <f t="shared" si="4"/>
        <v>4040.3563803218531</v>
      </c>
      <c r="P77" s="10">
        <f t="shared" si="5"/>
        <v>4029.2614385577804</v>
      </c>
    </row>
    <row r="78" spans="2:16" x14ac:dyDescent="0.25">
      <c r="B78" s="34" t="s">
        <v>68</v>
      </c>
      <c r="C78" s="9">
        <v>3742.0043496775179</v>
      </c>
      <c r="D78" s="1">
        <v>3947.8488707856354</v>
      </c>
      <c r="E78" s="1">
        <v>3959.2514017308799</v>
      </c>
      <c r="F78" s="1">
        <v>4250.5934012527759</v>
      </c>
      <c r="G78" s="1">
        <v>4173.6494392212317</v>
      </c>
      <c r="H78" s="1">
        <v>4281.1077815830149</v>
      </c>
      <c r="I78" s="1">
        <v>4178.0533999531735</v>
      </c>
      <c r="J78" s="1">
        <v>4341.3504716752832</v>
      </c>
      <c r="K78" s="1">
        <v>4269.3633845198983</v>
      </c>
      <c r="L78" s="1">
        <v>4059.8139628802892</v>
      </c>
      <c r="M78" s="1">
        <v>4128.0752847888671</v>
      </c>
      <c r="N78" s="1">
        <v>4129.4525357590446</v>
      </c>
      <c r="O78" s="10">
        <f t="shared" si="4"/>
        <v>4121.7136903189676</v>
      </c>
      <c r="P78" s="10">
        <f t="shared" si="5"/>
        <v>4117.2690939687873</v>
      </c>
    </row>
    <row r="79" spans="2:16" x14ac:dyDescent="0.25">
      <c r="B79" s="89">
        <v>2022</v>
      </c>
      <c r="C79" s="9">
        <v>4392.8343185044605</v>
      </c>
      <c r="D79" s="1">
        <v>4122.511213213369</v>
      </c>
      <c r="E79" s="1">
        <v>4367.2613724129433</v>
      </c>
      <c r="F79" s="1">
        <v>4412.2633065857308</v>
      </c>
      <c r="G79" s="1">
        <v>4471.8070637772571</v>
      </c>
      <c r="H79" s="1">
        <v>4619.1430170846324</v>
      </c>
      <c r="I79" s="1">
        <v>5021.1115471136109</v>
      </c>
      <c r="J79" s="1">
        <v>5056.5540284100698</v>
      </c>
      <c r="K79" s="1">
        <v>5205.9647446178788</v>
      </c>
      <c r="L79" s="1">
        <v>5252.3290415176625</v>
      </c>
      <c r="M79" s="1">
        <v>5089.2334828032999</v>
      </c>
      <c r="N79" s="1">
        <v>5287.7490859147356</v>
      </c>
      <c r="O79" s="10">
        <f t="shared" si="4"/>
        <v>4774.8968518296379</v>
      </c>
      <c r="P79" s="10">
        <f t="shared" si="5"/>
        <v>4771.0722571553842</v>
      </c>
    </row>
    <row r="80" spans="2:16" x14ac:dyDescent="0.25">
      <c r="B80" s="89">
        <v>2023</v>
      </c>
      <c r="C80" s="1">
        <v>5038.5026655061647</v>
      </c>
      <c r="D80" s="1">
        <v>5086.180405791406</v>
      </c>
      <c r="E80" s="1">
        <v>5078.5333847722704</v>
      </c>
      <c r="F80" s="1">
        <v>5108.1626813141138</v>
      </c>
      <c r="G80" s="1">
        <v>5248.3692721150737</v>
      </c>
      <c r="H80" s="1">
        <v>5573.8939666144652</v>
      </c>
      <c r="I80" s="1">
        <v>5583.4569076436637</v>
      </c>
      <c r="J80" s="1">
        <v>5302.0428253774271</v>
      </c>
      <c r="K80" s="1">
        <v>5255.0844326437882</v>
      </c>
      <c r="L80" s="1">
        <v>5106.8006833366426</v>
      </c>
      <c r="M80" s="1">
        <v>4918.84731185895</v>
      </c>
      <c r="N80" s="1">
        <v>4972.0576481705957</v>
      </c>
      <c r="O80" s="10">
        <f t="shared" si="4"/>
        <v>5189.3276820953797</v>
      </c>
      <c r="P80" s="10">
        <f t="shared" si="5"/>
        <v>5160.5478009106491</v>
      </c>
    </row>
    <row r="81" spans="2:18" x14ac:dyDescent="0.25">
      <c r="B81" s="89">
        <v>2024</v>
      </c>
      <c r="C81" s="1">
        <v>4943.1412570645698</v>
      </c>
      <c r="D81" s="1">
        <v>4848.3862270902955</v>
      </c>
      <c r="E81" s="1">
        <v>4738.9891092128091</v>
      </c>
      <c r="F81" s="1">
        <v>4994.860863154101</v>
      </c>
      <c r="G81" s="1">
        <v>4948.6297934066897</v>
      </c>
      <c r="H81" s="1">
        <v>4769.6939721774652</v>
      </c>
      <c r="I81" s="1">
        <v>5125.6326189949214</v>
      </c>
      <c r="J81" s="1">
        <v>4965.3568509911429</v>
      </c>
      <c r="K81" s="1">
        <v>4799.3419109156202</v>
      </c>
      <c r="L81" s="1">
        <v>4982.3768823491182</v>
      </c>
      <c r="M81" s="1">
        <v>4694.2445179743536</v>
      </c>
      <c r="N81" s="1">
        <v>4913.7196908553633</v>
      </c>
      <c r="O81" s="10">
        <f t="shared" si="4"/>
        <v>4893.697807848871</v>
      </c>
      <c r="P81" s="10">
        <f t="shared" ref="P81:P82" si="6">O33/O57</f>
        <v>4898.7669195174112</v>
      </c>
      <c r="Q81" s="1"/>
    </row>
    <row r="82" spans="2:18" x14ac:dyDescent="0.25">
      <c r="B82" s="89">
        <v>2025</v>
      </c>
      <c r="C82" s="1">
        <f>+C34/C58</f>
        <v>4802.9829537171545</v>
      </c>
      <c r="D82" s="1">
        <f t="shared" ref="D82:N82" si="7">+D34/D58</f>
        <v>4898.0958340260659</v>
      </c>
      <c r="E82" s="1">
        <f t="shared" si="7"/>
        <v>4942.2035561243556</v>
      </c>
      <c r="F82" s="1">
        <f t="shared" si="7"/>
        <v>5127.0951161037747</v>
      </c>
      <c r="G82" s="1">
        <f t="shared" si="7"/>
        <v>4811.7033215743022</v>
      </c>
      <c r="H82" s="1">
        <f t="shared" si="7"/>
        <v>4949.0524339984404</v>
      </c>
      <c r="I82" s="1">
        <f t="shared" si="7"/>
        <v>5231.2782284051345</v>
      </c>
      <c r="J82" s="1">
        <f t="shared" si="7"/>
        <v>4749.1026690289973</v>
      </c>
      <c r="K82" s="1">
        <f t="shared" si="7"/>
        <v>5199.1477708208622</v>
      </c>
      <c r="L82" s="1">
        <f t="shared" si="7"/>
        <v>5048.6369256970665</v>
      </c>
      <c r="M82" s="1">
        <f t="shared" si="7"/>
        <v>4930.9114339896742</v>
      </c>
      <c r="N82" s="1">
        <f t="shared" si="7"/>
        <v>5116.2641760009992</v>
      </c>
      <c r="O82" s="10">
        <f t="shared" si="4"/>
        <v>4983.8728682905685</v>
      </c>
      <c r="P82" s="10">
        <f t="shared" si="6"/>
        <v>4977.7432470101767</v>
      </c>
      <c r="Q82" s="1"/>
    </row>
    <row r="83" spans="2:18" ht="15.75" thickBot="1" x14ac:dyDescent="0.3">
      <c r="B83" s="90">
        <v>2026</v>
      </c>
      <c r="C83" s="16">
        <v>4898.8156682027648</v>
      </c>
      <c r="D83" s="16">
        <v>4948.2136987170406</v>
      </c>
      <c r="E83" s="16">
        <v>5023.9936788874838</v>
      </c>
      <c r="F83" s="16"/>
      <c r="G83" s="16"/>
      <c r="H83" s="16"/>
      <c r="I83" s="16"/>
      <c r="J83" s="16"/>
      <c r="K83" s="16"/>
      <c r="L83" s="16"/>
      <c r="M83" s="16"/>
      <c r="N83" s="16"/>
      <c r="O83" s="15"/>
      <c r="P83" s="15"/>
      <c r="Q83" s="1"/>
      <c r="R83" s="95"/>
    </row>
    <row r="84" spans="2:18" x14ac:dyDescent="0.25">
      <c r="B84" s="35" t="s">
        <v>21</v>
      </c>
      <c r="H84" s="1"/>
      <c r="I84" s="1"/>
      <c r="Q84" s="109"/>
    </row>
    <row r="85" spans="2:18" x14ac:dyDescent="0.25">
      <c r="H85" s="1"/>
      <c r="I85" s="1"/>
    </row>
    <row r="86" spans="2:18" x14ac:dyDescent="0.25">
      <c r="H86" s="96"/>
      <c r="I86" s="95"/>
      <c r="J86" s="95"/>
    </row>
    <row r="87" spans="2:18" x14ac:dyDescent="0.25">
      <c r="H87" s="1"/>
      <c r="N87" s="109"/>
    </row>
    <row r="88" spans="2:18" x14ac:dyDescent="0.25">
      <c r="H88" s="44"/>
    </row>
  </sheetData>
  <mergeCells count="4">
    <mergeCell ref="G13:J13"/>
    <mergeCell ref="G61:J61"/>
    <mergeCell ref="G37:J37"/>
    <mergeCell ref="G11:J11"/>
  </mergeCells>
  <phoneticPr fontId="2" type="noConversion"/>
  <hyperlinks>
    <hyperlink ref="K11" location="'Listado Datos Mensuales'!A1" display="Acceder al listado de datos" xr:uid="{00000000-0004-0000-0000-000000000000}"/>
  </hyperlinks>
  <pageMargins left="0.7" right="0.7" top="0.75" bottom="0.75" header="0.3" footer="0.3"/>
  <pageSetup orientation="portrait" r:id="rId1"/>
  <ignoredErrors>
    <ignoredError sqref="O14 O16:O21 O40:O45 O64:O73" formulaRange="1"/>
    <ignoredError sqref="B26:B30 B48:B54 B74:B78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M240"/>
  <sheetViews>
    <sheetView showGridLines="0" topLeftCell="A50" workbookViewId="0">
      <selection activeCell="G73" sqref="G73"/>
    </sheetView>
  </sheetViews>
  <sheetFormatPr baseColWidth="10" defaultRowHeight="15" x14ac:dyDescent="0.25"/>
  <cols>
    <col min="1" max="1" width="5.28515625" customWidth="1"/>
    <col min="2" max="2" width="9.140625" customWidth="1"/>
    <col min="3" max="3" width="18" customWidth="1"/>
    <col min="4" max="4" width="19" customWidth="1"/>
    <col min="5" max="5" width="16" customWidth="1"/>
    <col min="6" max="6" width="19.42578125" customWidth="1"/>
    <col min="7" max="7" width="16.140625" customWidth="1"/>
    <col min="8" max="8" width="19.140625" customWidth="1"/>
    <col min="9" max="9" width="16.5703125" customWidth="1"/>
    <col min="10" max="10" width="18.5703125" customWidth="1"/>
    <col min="11" max="11" width="16.5703125" customWidth="1"/>
    <col min="12" max="12" width="18.5703125" customWidth="1"/>
    <col min="13" max="13" width="15.140625" bestFit="1" customWidth="1"/>
  </cols>
  <sheetData>
    <row r="1" spans="2:13" x14ac:dyDescent="0.25">
      <c r="H1" s="42"/>
      <c r="I1" s="42"/>
      <c r="J1" s="42"/>
      <c r="K1" s="42"/>
      <c r="L1" s="42"/>
      <c r="M1" s="42"/>
    </row>
    <row r="2" spans="2:13" x14ac:dyDescent="0.25">
      <c r="H2" s="43"/>
      <c r="I2" s="44"/>
      <c r="J2" s="44"/>
      <c r="K2" s="44"/>
      <c r="L2" s="44"/>
      <c r="M2" s="44"/>
    </row>
    <row r="3" spans="2:13" x14ac:dyDescent="0.25">
      <c r="H3" s="43"/>
      <c r="I3" s="44"/>
      <c r="J3" s="44"/>
      <c r="K3" s="44"/>
      <c r="L3" s="44"/>
      <c r="M3" s="44"/>
    </row>
    <row r="4" spans="2:13" x14ac:dyDescent="0.25">
      <c r="H4" s="43"/>
      <c r="I4" s="44"/>
      <c r="J4" s="44"/>
      <c r="K4" s="44"/>
      <c r="L4" s="44"/>
      <c r="M4" s="44"/>
    </row>
    <row r="5" spans="2:13" x14ac:dyDescent="0.25">
      <c r="H5" s="43"/>
      <c r="I5" s="44"/>
      <c r="J5" s="44"/>
      <c r="K5" s="44"/>
      <c r="L5" s="44"/>
      <c r="M5" s="44"/>
    </row>
    <row r="6" spans="2:13" x14ac:dyDescent="0.25">
      <c r="H6" s="43"/>
      <c r="I6" s="44"/>
      <c r="J6" s="44"/>
      <c r="K6" s="44"/>
      <c r="L6" s="44"/>
      <c r="M6" s="44"/>
    </row>
    <row r="7" spans="2:13" x14ac:dyDescent="0.25">
      <c r="I7" s="44"/>
      <c r="J7" s="44"/>
      <c r="K7" s="44"/>
    </row>
    <row r="8" spans="2:13" x14ac:dyDescent="0.25">
      <c r="I8" s="44"/>
      <c r="J8" s="44"/>
      <c r="K8" s="44"/>
    </row>
    <row r="9" spans="2:13" x14ac:dyDescent="0.25">
      <c r="I9" s="44"/>
      <c r="J9" s="44"/>
      <c r="K9" s="44"/>
    </row>
    <row r="10" spans="2:13" ht="15.75" thickBot="1" x14ac:dyDescent="0.3">
      <c r="B10" s="82" t="s">
        <v>67</v>
      </c>
      <c r="I10" s="44"/>
      <c r="J10" s="44"/>
      <c r="K10" s="44"/>
    </row>
    <row r="11" spans="2:13" ht="15.75" thickBot="1" x14ac:dyDescent="0.3">
      <c r="F11" s="118" t="s">
        <v>15</v>
      </c>
      <c r="G11" s="124"/>
      <c r="H11" s="125"/>
    </row>
    <row r="12" spans="2:13" ht="15.75" thickBot="1" x14ac:dyDescent="0.3"/>
    <row r="13" spans="2:13" s="45" customFormat="1" ht="15.75" thickBot="1" x14ac:dyDescent="0.3">
      <c r="C13" s="121" t="s">
        <v>25</v>
      </c>
      <c r="D13" s="122"/>
      <c r="E13" s="121" t="s">
        <v>26</v>
      </c>
      <c r="F13" s="122"/>
      <c r="G13" s="121" t="s">
        <v>27</v>
      </c>
      <c r="H13" s="122"/>
      <c r="I13" s="121" t="s">
        <v>28</v>
      </c>
      <c r="J13" s="122"/>
      <c r="K13" s="121" t="s">
        <v>29</v>
      </c>
      <c r="L13" s="122"/>
    </row>
    <row r="14" spans="2:13" ht="42" customHeight="1" thickBot="1" x14ac:dyDescent="0.3">
      <c r="B14" s="46" t="s">
        <v>30</v>
      </c>
      <c r="C14" s="47" t="s">
        <v>31</v>
      </c>
      <c r="D14" s="48" t="s">
        <v>32</v>
      </c>
      <c r="E14" s="47" t="s">
        <v>31</v>
      </c>
      <c r="F14" s="48" t="s">
        <v>32</v>
      </c>
      <c r="G14" s="47" t="s">
        <v>31</v>
      </c>
      <c r="H14" s="48" t="s">
        <v>32</v>
      </c>
      <c r="I14" s="47" t="s">
        <v>31</v>
      </c>
      <c r="J14" s="48" t="s">
        <v>32</v>
      </c>
      <c r="K14" s="47" t="s">
        <v>33</v>
      </c>
      <c r="L14" s="48" t="s">
        <v>32</v>
      </c>
    </row>
    <row r="15" spans="2:13" x14ac:dyDescent="0.25">
      <c r="B15" s="49">
        <v>2007</v>
      </c>
      <c r="C15" s="9">
        <v>7442.4405999999999</v>
      </c>
      <c r="E15" s="6">
        <v>5787.8109999999979</v>
      </c>
      <c r="F15" s="50"/>
      <c r="G15" s="9">
        <v>7471.1869999999999</v>
      </c>
      <c r="I15" s="9">
        <v>8637.7950599999986</v>
      </c>
      <c r="K15" s="6">
        <v>29339.233660000013</v>
      </c>
      <c r="L15" s="50"/>
    </row>
    <row r="16" spans="2:13" x14ac:dyDescent="0.25">
      <c r="B16" s="51">
        <v>2008</v>
      </c>
      <c r="C16" s="9">
        <v>5410.8980000000001</v>
      </c>
      <c r="D16" s="52">
        <f t="shared" ref="D16:D29" si="0">C16/C15-1</f>
        <v>-0.27296725754183371</v>
      </c>
      <c r="E16" s="9">
        <v>6639.718179999998</v>
      </c>
      <c r="F16" s="52">
        <f t="shared" ref="F16:F26" si="1">E16/E15-1</f>
        <v>0.14718987541231043</v>
      </c>
      <c r="G16" s="9">
        <v>7184.3294000000024</v>
      </c>
      <c r="H16" s="52">
        <f t="shared" ref="H16:H26" si="2">G16/G15-1</f>
        <v>-3.8395184058436449E-2</v>
      </c>
      <c r="I16" s="9">
        <v>9231.2450999999983</v>
      </c>
      <c r="J16" s="52">
        <f t="shared" ref="J16:J25" si="3">I16/I15-1</f>
        <v>6.8703880547960061E-2</v>
      </c>
      <c r="K16" s="9">
        <v>28466.190679999978</v>
      </c>
      <c r="L16" s="52">
        <f t="shared" ref="L16:L23" si="4">K16/K15-1</f>
        <v>-2.9756843348989981E-2</v>
      </c>
    </row>
    <row r="17" spans="2:12" x14ac:dyDescent="0.25">
      <c r="B17" s="51">
        <v>2009</v>
      </c>
      <c r="C17" s="9">
        <v>7843.3867899999996</v>
      </c>
      <c r="D17" s="52">
        <f t="shared" si="0"/>
        <v>0.44955362122886067</v>
      </c>
      <c r="E17" s="9">
        <v>7128.1874000000007</v>
      </c>
      <c r="F17" s="52">
        <f t="shared" si="1"/>
        <v>7.3567763986031487E-2</v>
      </c>
      <c r="G17" s="9">
        <v>9332.0741099999959</v>
      </c>
      <c r="H17" s="52">
        <f t="shared" si="2"/>
        <v>0.29894852955934792</v>
      </c>
      <c r="I17" s="9">
        <v>10639.118240000003</v>
      </c>
      <c r="J17" s="52">
        <f t="shared" si="3"/>
        <v>0.15251172780581945</v>
      </c>
      <c r="K17" s="9">
        <v>34942.766539999997</v>
      </c>
      <c r="L17" s="52">
        <f t="shared" si="4"/>
        <v>0.22751817876883629</v>
      </c>
    </row>
    <row r="18" spans="2:12" x14ac:dyDescent="0.25">
      <c r="B18" s="51">
        <v>2010</v>
      </c>
      <c r="C18" s="9">
        <v>6935.155810000002</v>
      </c>
      <c r="D18" s="52">
        <f t="shared" si="0"/>
        <v>-0.11579576582375806</v>
      </c>
      <c r="E18" s="9">
        <v>10246.659600000003</v>
      </c>
      <c r="F18" s="52">
        <f t="shared" si="1"/>
        <v>0.43748459811816987</v>
      </c>
      <c r="G18" s="9">
        <v>10129.264180000004</v>
      </c>
      <c r="H18" s="52">
        <f t="shared" si="2"/>
        <v>8.5424747018003178E-2</v>
      </c>
      <c r="I18" s="9">
        <v>12429.444979999998</v>
      </c>
      <c r="J18" s="52">
        <f t="shared" si="3"/>
        <v>0.16827773689636083</v>
      </c>
      <c r="K18" s="9">
        <v>39740.524570000016</v>
      </c>
      <c r="L18" s="52">
        <f t="shared" si="4"/>
        <v>0.13730332498166353</v>
      </c>
    </row>
    <row r="19" spans="2:12" x14ac:dyDescent="0.25">
      <c r="B19" s="51">
        <v>2011</v>
      </c>
      <c r="C19" s="9">
        <v>8330.3736100000006</v>
      </c>
      <c r="D19" s="52">
        <f t="shared" si="0"/>
        <v>0.20118045480509505</v>
      </c>
      <c r="E19" s="9">
        <v>9439.5113600000041</v>
      </c>
      <c r="F19" s="52">
        <f t="shared" si="1"/>
        <v>-7.8771840922674752E-2</v>
      </c>
      <c r="G19" s="9">
        <v>10558.462400000006</v>
      </c>
      <c r="H19" s="52">
        <f t="shared" si="2"/>
        <v>4.2372102491654129E-2</v>
      </c>
      <c r="I19" s="9">
        <v>14687.217500000004</v>
      </c>
      <c r="J19" s="52">
        <f t="shared" si="3"/>
        <v>0.18164709072954976</v>
      </c>
      <c r="K19" s="9">
        <v>43015.564869999987</v>
      </c>
      <c r="L19" s="52">
        <f t="shared" si="4"/>
        <v>8.2410595618364946E-2</v>
      </c>
    </row>
    <row r="20" spans="2:12" x14ac:dyDescent="0.25">
      <c r="B20" s="51">
        <v>2012</v>
      </c>
      <c r="C20" s="9">
        <v>10799.675680000002</v>
      </c>
      <c r="D20" s="52">
        <f t="shared" si="0"/>
        <v>0.29642152748536832</v>
      </c>
      <c r="E20" s="9">
        <v>12789.408360000007</v>
      </c>
      <c r="F20" s="52">
        <f t="shared" si="1"/>
        <v>0.35488033990776424</v>
      </c>
      <c r="G20" s="9">
        <v>11297.044920000004</v>
      </c>
      <c r="H20" s="52">
        <f t="shared" si="2"/>
        <v>6.995171190835503E-2</v>
      </c>
      <c r="I20" s="9">
        <v>12097.526960000005</v>
      </c>
      <c r="J20" s="52">
        <f t="shared" si="3"/>
        <v>-0.17632274731411846</v>
      </c>
      <c r="K20" s="9">
        <v>46983.655919999997</v>
      </c>
      <c r="L20" s="52">
        <f t="shared" si="4"/>
        <v>9.2247795931361676E-2</v>
      </c>
    </row>
    <row r="21" spans="2:12" x14ac:dyDescent="0.25">
      <c r="B21" s="51">
        <v>2013</v>
      </c>
      <c r="C21" s="9">
        <v>10023.460840000002</v>
      </c>
      <c r="D21" s="52">
        <f t="shared" si="0"/>
        <v>-7.1873902791125377E-2</v>
      </c>
      <c r="E21" s="9">
        <v>9201.7245600000006</v>
      </c>
      <c r="F21" s="52">
        <f t="shared" si="1"/>
        <v>-0.28051991921853092</v>
      </c>
      <c r="G21" s="9">
        <v>12543.758240000005</v>
      </c>
      <c r="H21" s="52">
        <f t="shared" si="2"/>
        <v>0.11035747213794389</v>
      </c>
      <c r="I21" s="9">
        <v>13835.186599999994</v>
      </c>
      <c r="J21" s="52">
        <f t="shared" si="3"/>
        <v>0.14363759186034408</v>
      </c>
      <c r="K21" s="9">
        <v>45604.130240000006</v>
      </c>
      <c r="L21" s="52">
        <f t="shared" si="4"/>
        <v>-2.9361820679704831E-2</v>
      </c>
    </row>
    <row r="22" spans="2:12" x14ac:dyDescent="0.25">
      <c r="B22" s="51">
        <v>2014</v>
      </c>
      <c r="C22" s="9">
        <v>10531.25548</v>
      </c>
      <c r="D22" s="52">
        <f t="shared" si="0"/>
        <v>5.0660609953557589E-2</v>
      </c>
      <c r="E22" s="9">
        <v>10135.686840000002</v>
      </c>
      <c r="F22" s="52">
        <f t="shared" si="1"/>
        <v>0.10149861299477991</v>
      </c>
      <c r="G22" s="9">
        <v>8909.7524499999945</v>
      </c>
      <c r="H22" s="52">
        <f t="shared" si="2"/>
        <v>-0.2897063001749951</v>
      </c>
      <c r="I22" s="9">
        <v>16025.547479999999</v>
      </c>
      <c r="J22" s="52">
        <f t="shared" si="3"/>
        <v>0.15831813067125577</v>
      </c>
      <c r="K22" s="9">
        <v>45602.242250000047</v>
      </c>
      <c r="L22" s="52">
        <f t="shared" si="4"/>
        <v>-4.1399539691289178E-5</v>
      </c>
    </row>
    <row r="23" spans="2:12" x14ac:dyDescent="0.25">
      <c r="B23" s="51">
        <v>2015</v>
      </c>
      <c r="C23" s="9">
        <v>7611.3903799999998</v>
      </c>
      <c r="D23" s="52">
        <f t="shared" si="0"/>
        <v>-0.27725707590563553</v>
      </c>
      <c r="E23" s="9">
        <v>6413.8094700000001</v>
      </c>
      <c r="F23" s="52">
        <f t="shared" si="1"/>
        <v>-0.3672052450665495</v>
      </c>
      <c r="G23" s="9">
        <v>7057.5152500000004</v>
      </c>
      <c r="H23" s="52">
        <f t="shared" si="2"/>
        <v>-0.20788873881675529</v>
      </c>
      <c r="I23" s="9">
        <v>10943.1477</v>
      </c>
      <c r="J23" s="52">
        <f t="shared" si="3"/>
        <v>-0.31714359751783028</v>
      </c>
      <c r="K23" s="9">
        <v>32025.86280000001</v>
      </c>
      <c r="L23" s="52">
        <f t="shared" si="4"/>
        <v>-0.29771298033047977</v>
      </c>
    </row>
    <row r="24" spans="2:12" x14ac:dyDescent="0.25">
      <c r="B24" s="51">
        <v>2016</v>
      </c>
      <c r="C24" s="9">
        <v>7823.6771599999993</v>
      </c>
      <c r="D24" s="52">
        <f t="shared" si="0"/>
        <v>2.7890670350822155E-2</v>
      </c>
      <c r="E24" s="9">
        <v>9973.3802199999991</v>
      </c>
      <c r="F24" s="52">
        <f t="shared" si="1"/>
        <v>0.55498542116811578</v>
      </c>
      <c r="G24" s="9">
        <v>9258.665100000002</v>
      </c>
      <c r="H24" s="52">
        <f t="shared" si="2"/>
        <v>0.31188736715800958</v>
      </c>
      <c r="I24" s="9">
        <v>10533.658170000001</v>
      </c>
      <c r="J24" s="52">
        <f t="shared" si="3"/>
        <v>-3.7419720653135147E-2</v>
      </c>
      <c r="K24" s="9">
        <v>37589.380650000043</v>
      </c>
      <c r="L24" s="52">
        <f>K24/K23-1</f>
        <v>0.1737195305164434</v>
      </c>
    </row>
    <row r="25" spans="2:12" x14ac:dyDescent="0.25">
      <c r="B25" s="51">
        <v>2017</v>
      </c>
      <c r="C25" s="9">
        <v>8090.6063700000022</v>
      </c>
      <c r="D25" s="52">
        <f t="shared" si="0"/>
        <v>3.4118126878333932E-2</v>
      </c>
      <c r="E25" s="9">
        <v>7910.034380000001</v>
      </c>
      <c r="F25" s="52">
        <f t="shared" si="1"/>
        <v>-0.20688530813878847</v>
      </c>
      <c r="G25" s="9">
        <v>6947.7461200000007</v>
      </c>
      <c r="H25" s="52">
        <f t="shared" si="2"/>
        <v>-0.24959526616855388</v>
      </c>
      <c r="I25" s="9">
        <v>8481.5421200000001</v>
      </c>
      <c r="J25" s="52">
        <f t="shared" si="3"/>
        <v>-0.19481513609815582</v>
      </c>
      <c r="K25" s="9">
        <v>31429.928989999946</v>
      </c>
      <c r="L25" s="52">
        <f t="shared" ref="L25:L32" si="5">K25/K24-1</f>
        <v>-0.16386148304361836</v>
      </c>
    </row>
    <row r="26" spans="2:12" x14ac:dyDescent="0.25">
      <c r="B26" s="51">
        <v>2018</v>
      </c>
      <c r="C26" s="9">
        <v>7357.0894800000005</v>
      </c>
      <c r="D26" s="52">
        <f t="shared" si="0"/>
        <v>-9.0662783041810635E-2</v>
      </c>
      <c r="E26" s="9">
        <v>7328.6724600000007</v>
      </c>
      <c r="F26" s="52">
        <f t="shared" si="1"/>
        <v>-7.3496762728356257E-2</v>
      </c>
      <c r="G26" s="9">
        <v>5973.2264500000038</v>
      </c>
      <c r="H26" s="52">
        <f t="shared" si="2"/>
        <v>-0.14026414511530783</v>
      </c>
      <c r="I26" s="9">
        <v>7843.0309199999956</v>
      </c>
      <c r="J26" s="52">
        <f>I26/I25-1</f>
        <v>-7.5282441679368151E-2</v>
      </c>
      <c r="K26" s="9">
        <v>28502.019310000003</v>
      </c>
      <c r="L26" s="52">
        <f t="shared" si="5"/>
        <v>-9.3156738627424684E-2</v>
      </c>
    </row>
    <row r="27" spans="2:12" x14ac:dyDescent="0.25">
      <c r="B27" s="51">
        <v>2019</v>
      </c>
      <c r="C27" s="9">
        <v>5711.9695799999981</v>
      </c>
      <c r="D27" s="52">
        <f t="shared" si="0"/>
        <v>-0.22361015242130811</v>
      </c>
      <c r="E27" s="9">
        <v>5806.4658799999979</v>
      </c>
      <c r="F27" s="52">
        <f>E27/E26-1</f>
        <v>-0.20770563677231146</v>
      </c>
      <c r="G27" s="9">
        <v>6588.3021799999997</v>
      </c>
      <c r="H27" s="52">
        <f>G27/G26-1</f>
        <v>0.10297210982181926</v>
      </c>
      <c r="I27" s="9">
        <v>7451.2124199999989</v>
      </c>
      <c r="J27" s="52">
        <f>I27/I26-1</f>
        <v>-4.9957536059286212E-2</v>
      </c>
      <c r="K27" s="9">
        <v>25557.950059999988</v>
      </c>
      <c r="L27" s="52">
        <f t="shared" si="5"/>
        <v>-0.10329335679620011</v>
      </c>
    </row>
    <row r="28" spans="2:12" x14ac:dyDescent="0.25">
      <c r="B28" s="51">
        <v>2020</v>
      </c>
      <c r="C28" s="9">
        <v>6829.0110999999952</v>
      </c>
      <c r="D28" s="52">
        <f t="shared" si="0"/>
        <v>0.1955615316844872</v>
      </c>
      <c r="E28" s="9">
        <v>5376.727060000002</v>
      </c>
      <c r="F28" s="52">
        <f>E28/E27-1</f>
        <v>-7.4010392703796613E-2</v>
      </c>
      <c r="G28" s="9">
        <v>7153.3790199999903</v>
      </c>
      <c r="H28" s="52">
        <f>G28/G27-1</f>
        <v>8.5769721023936096E-2</v>
      </c>
      <c r="I28" s="9">
        <v>8098.8568499999938</v>
      </c>
      <c r="J28" s="52">
        <f>I28/I27-1</f>
        <v>8.6917993139161487E-2</v>
      </c>
      <c r="K28" s="9">
        <v>27457.974029999961</v>
      </c>
      <c r="L28" s="52">
        <f t="shared" si="5"/>
        <v>7.4341798365654022E-2</v>
      </c>
    </row>
    <row r="29" spans="2:12" x14ac:dyDescent="0.25">
      <c r="B29" s="51">
        <v>2021</v>
      </c>
      <c r="C29" s="9">
        <v>6435.5525500000022</v>
      </c>
      <c r="D29" s="52">
        <f t="shared" si="0"/>
        <v>-5.761574322232299E-2</v>
      </c>
      <c r="E29" s="9">
        <v>5785.4100100000032</v>
      </c>
      <c r="F29" s="52">
        <f>E29/E28-1</f>
        <v>7.6009614294983541E-2</v>
      </c>
      <c r="G29" s="9">
        <v>6478.021490000001</v>
      </c>
      <c r="H29" s="52">
        <f>G29/G28-1</f>
        <v>-9.4410980896128982E-2</v>
      </c>
      <c r="I29" s="9">
        <v>7305.0902399999977</v>
      </c>
      <c r="J29" s="52">
        <f>I29/I28-1</f>
        <v>-9.8009709851828886E-2</v>
      </c>
      <c r="K29" s="9">
        <v>26004.1077899999</v>
      </c>
      <c r="L29" s="52">
        <f t="shared" si="5"/>
        <v>-5.2948780504038617E-2</v>
      </c>
    </row>
    <row r="30" spans="2:12" x14ac:dyDescent="0.25">
      <c r="B30" s="51">
        <v>2022</v>
      </c>
      <c r="C30" s="9">
        <v>5861.2330399999964</v>
      </c>
      <c r="D30" s="52">
        <v>-8.9241678245639666E-2</v>
      </c>
      <c r="E30" s="9">
        <v>5936.3253000000032</v>
      </c>
      <c r="F30" s="52">
        <v>2.6085496056311497E-2</v>
      </c>
      <c r="G30" s="9">
        <v>5974.7270899999976</v>
      </c>
      <c r="H30" s="52">
        <v>-7.7692610433128251E-2</v>
      </c>
      <c r="I30" s="9">
        <v>5609.4602399999976</v>
      </c>
      <c r="J30" s="52">
        <v>-0.23211622913504226</v>
      </c>
      <c r="K30" s="9">
        <v>23381.745669999993</v>
      </c>
      <c r="L30" s="52">
        <f t="shared" si="5"/>
        <v>-0.10084414897743033</v>
      </c>
    </row>
    <row r="31" spans="2:12" x14ac:dyDescent="0.25">
      <c r="B31" s="51">
        <v>2023</v>
      </c>
      <c r="C31" s="9">
        <v>6378.0835300000017</v>
      </c>
      <c r="D31" s="52">
        <v>8.8181187554352114E-2</v>
      </c>
      <c r="E31" s="9">
        <v>5103.347780000001</v>
      </c>
      <c r="F31" s="52">
        <v>-0.14031871198163648</v>
      </c>
      <c r="G31" s="9">
        <v>4510.1503099999964</v>
      </c>
      <c r="H31" s="52">
        <v>-0.2451286490476341</v>
      </c>
      <c r="I31" s="9">
        <v>6524.5328299999965</v>
      </c>
      <c r="J31" s="52">
        <v>0.1631302390691336</v>
      </c>
      <c r="K31" s="9">
        <v>22516.114449999979</v>
      </c>
      <c r="L31" s="52">
        <f t="shared" si="5"/>
        <v>-3.7021667766691357E-2</v>
      </c>
    </row>
    <row r="32" spans="2:12" x14ac:dyDescent="0.25">
      <c r="B32" s="51">
        <v>2024</v>
      </c>
      <c r="C32" s="9">
        <v>6222.9546499999997</v>
      </c>
      <c r="D32" s="52">
        <v>-2.4322177542883683E-2</v>
      </c>
      <c r="E32" s="9">
        <v>5653.5586800000001</v>
      </c>
      <c r="F32" s="52">
        <v>0.10781371831178621</v>
      </c>
      <c r="G32" s="9">
        <v>4660.5633399999997</v>
      </c>
      <c r="H32" s="52">
        <v>3.3349892944034343E-2</v>
      </c>
      <c r="I32" s="9">
        <v>4959.8226599999989</v>
      </c>
      <c r="J32" s="52">
        <v>-0.23981949524499491</v>
      </c>
      <c r="K32" s="9">
        <v>21496.89933</v>
      </c>
      <c r="L32" s="52">
        <f t="shared" si="5"/>
        <v>-4.5266030347433261E-2</v>
      </c>
    </row>
    <row r="33" spans="2:13" x14ac:dyDescent="0.25">
      <c r="B33" s="51">
        <v>2025</v>
      </c>
      <c r="C33" s="9">
        <v>5006.2674399999987</v>
      </c>
      <c r="D33" s="52">
        <v>-0.19551600139011149</v>
      </c>
      <c r="E33" s="9">
        <v>4135.1246199999996</v>
      </c>
      <c r="F33" s="52">
        <v>-0.26800294040637784</v>
      </c>
      <c r="G33" s="9">
        <v>4131.0013999999992</v>
      </c>
      <c r="H33" s="52">
        <v>-0.11362616520087898</v>
      </c>
      <c r="I33" s="9">
        <v>5031.9459100000004</v>
      </c>
      <c r="J33" s="52">
        <v>1.4541497739760212E-2</v>
      </c>
      <c r="K33" s="9">
        <v>18304.339369999998</v>
      </c>
      <c r="L33" s="52">
        <v>-0.14851257899992232</v>
      </c>
    </row>
    <row r="34" spans="2:13" ht="15.75" thickBot="1" x14ac:dyDescent="0.3">
      <c r="B34" s="53">
        <v>2026</v>
      </c>
      <c r="C34" s="54">
        <f>+SUM(Quesos!C59:E59)</f>
        <v>4527.8441299999995</v>
      </c>
      <c r="D34" s="55">
        <f>+C34/C33-1</f>
        <v>-9.5564872579000593E-2</v>
      </c>
      <c r="E34" s="54"/>
      <c r="F34" s="55"/>
      <c r="G34" s="54"/>
      <c r="H34" s="55"/>
      <c r="I34" s="54"/>
      <c r="J34" s="55"/>
      <c r="K34" s="54"/>
      <c r="L34" s="55"/>
      <c r="M34" s="88"/>
    </row>
    <row r="35" spans="2:13" x14ac:dyDescent="0.25">
      <c r="C35" s="30" t="s">
        <v>34</v>
      </c>
    </row>
    <row r="36" spans="2:13" ht="15.75" thickBot="1" x14ac:dyDescent="0.3"/>
    <row r="37" spans="2:13" s="45" customFormat="1" ht="15.75" thickBot="1" x14ac:dyDescent="0.3">
      <c r="C37" s="121" t="s">
        <v>25</v>
      </c>
      <c r="D37" s="122"/>
      <c r="E37" s="121" t="s">
        <v>26</v>
      </c>
      <c r="F37" s="122"/>
      <c r="G37" s="121" t="s">
        <v>27</v>
      </c>
      <c r="H37" s="122"/>
      <c r="I37" s="121" t="s">
        <v>28</v>
      </c>
      <c r="J37" s="122"/>
      <c r="K37" s="121" t="s">
        <v>29</v>
      </c>
      <c r="L37" s="122"/>
    </row>
    <row r="38" spans="2:13" ht="45.75" thickBot="1" x14ac:dyDescent="0.3">
      <c r="B38" s="46" t="s">
        <v>30</v>
      </c>
      <c r="C38" s="47" t="s">
        <v>61</v>
      </c>
      <c r="D38" s="48" t="s">
        <v>32</v>
      </c>
      <c r="E38" s="47" t="s">
        <v>61</v>
      </c>
      <c r="F38" s="48" t="s">
        <v>32</v>
      </c>
      <c r="G38" s="47" t="s">
        <v>61</v>
      </c>
      <c r="H38" s="48" t="s">
        <v>32</v>
      </c>
      <c r="I38" s="47" t="s">
        <v>61</v>
      </c>
      <c r="J38" s="48" t="s">
        <v>32</v>
      </c>
      <c r="K38" s="47" t="s">
        <v>61</v>
      </c>
      <c r="L38" s="48" t="s">
        <v>32</v>
      </c>
    </row>
    <row r="39" spans="2:13" x14ac:dyDescent="0.25">
      <c r="B39" s="49">
        <v>2007</v>
      </c>
      <c r="C39" s="9">
        <v>2923.1525381606675</v>
      </c>
      <c r="E39" s="9">
        <v>3199.2843477439051</v>
      </c>
      <c r="G39" s="9">
        <v>4152.8110339093382</v>
      </c>
      <c r="I39" s="9">
        <v>4848.6191683274365</v>
      </c>
      <c r="K39" s="6">
        <v>3857.6348002676532</v>
      </c>
      <c r="L39" s="50"/>
    </row>
    <row r="40" spans="2:13" x14ac:dyDescent="0.25">
      <c r="B40" s="51">
        <v>2008</v>
      </c>
      <c r="C40" s="9">
        <v>5277.6246770868738</v>
      </c>
      <c r="D40" s="52">
        <f t="shared" ref="D40:D52" si="6">C40/C39-1</f>
        <v>0.80545647488095451</v>
      </c>
      <c r="E40" s="9">
        <v>5467.8708833392102</v>
      </c>
      <c r="F40" s="52">
        <f t="shared" ref="F40:F50" si="7">E40/E39-1</f>
        <v>0.70909187462348688</v>
      </c>
      <c r="G40" s="9">
        <v>5508.1834944817547</v>
      </c>
      <c r="H40" s="52">
        <f t="shared" ref="H40:H50" si="8">G40/G39-1</f>
        <v>0.32637470125783863</v>
      </c>
      <c r="I40" s="9">
        <v>4870.8954244969591</v>
      </c>
      <c r="J40" s="52">
        <f t="shared" ref="J40:L48" si="9">I40/I39-1</f>
        <v>4.5943505555225972E-3</v>
      </c>
      <c r="K40" s="9">
        <v>5248.2907298504788</v>
      </c>
      <c r="L40" s="52">
        <f t="shared" si="9"/>
        <v>0.36049444843413858</v>
      </c>
    </row>
    <row r="41" spans="2:13" x14ac:dyDescent="0.25">
      <c r="B41" s="51">
        <v>2009</v>
      </c>
      <c r="C41" s="9">
        <v>4083.8161826773803</v>
      </c>
      <c r="D41" s="52">
        <f t="shared" si="6"/>
        <v>-0.22620185546586613</v>
      </c>
      <c r="E41" s="9">
        <v>3530.8664892844999</v>
      </c>
      <c r="F41" s="52">
        <f t="shared" si="7"/>
        <v>-0.35425203619142309</v>
      </c>
      <c r="G41" s="9">
        <v>3407.3667659718149</v>
      </c>
      <c r="H41" s="52">
        <f t="shared" si="8"/>
        <v>-0.38139919097005281</v>
      </c>
      <c r="I41" s="9">
        <v>3899.8619889386609</v>
      </c>
      <c r="J41" s="52">
        <f t="shared" si="9"/>
        <v>-0.19935419485188011</v>
      </c>
      <c r="K41" s="9">
        <v>3734.3499911670115</v>
      </c>
      <c r="L41" s="52">
        <f t="shared" si="9"/>
        <v>-0.2884635811184566</v>
      </c>
    </row>
    <row r="42" spans="2:13" x14ac:dyDescent="0.25">
      <c r="B42" s="51">
        <v>2010</v>
      </c>
      <c r="C42" s="9">
        <v>4472.2769941631641</v>
      </c>
      <c r="D42" s="52">
        <f t="shared" si="6"/>
        <v>9.5122011890139913E-2</v>
      </c>
      <c r="E42" s="9">
        <v>4679.9455365922358</v>
      </c>
      <c r="F42" s="52">
        <f t="shared" si="7"/>
        <v>0.32543826021033917</v>
      </c>
      <c r="G42" s="9">
        <v>5206.1618487671831</v>
      </c>
      <c r="H42" s="52">
        <f t="shared" si="8"/>
        <v>0.52791354918387667</v>
      </c>
      <c r="I42" s="9">
        <v>4982.504235679874</v>
      </c>
      <c r="J42" s="52">
        <f t="shared" si="9"/>
        <v>0.27761040001209158</v>
      </c>
      <c r="K42" s="9">
        <v>4872.4595290363486</v>
      </c>
      <c r="L42" s="52">
        <f t="shared" si="9"/>
        <v>0.30476777499734831</v>
      </c>
    </row>
    <row r="43" spans="2:13" x14ac:dyDescent="0.25">
      <c r="B43" s="51">
        <v>2011</v>
      </c>
      <c r="C43" s="9">
        <v>5058.9086483961419</v>
      </c>
      <c r="D43" s="52">
        <f t="shared" si="6"/>
        <v>0.13117068889037942</v>
      </c>
      <c r="E43" s="9">
        <v>5440.8368591655581</v>
      </c>
      <c r="F43" s="52">
        <f t="shared" si="7"/>
        <v>0.16258550802011573</v>
      </c>
      <c r="G43" s="9">
        <v>5721.7746383223366</v>
      </c>
      <c r="H43" s="52">
        <f t="shared" si="8"/>
        <v>9.9038947411373757E-2</v>
      </c>
      <c r="I43" s="9">
        <v>5547.3870370613049</v>
      </c>
      <c r="J43" s="52">
        <f t="shared" si="9"/>
        <v>0.11337327068109393</v>
      </c>
      <c r="K43" s="9">
        <v>5472.2113611988443</v>
      </c>
      <c r="L43" s="52">
        <f t="shared" si="9"/>
        <v>0.12309016187582622</v>
      </c>
    </row>
    <row r="44" spans="2:13" x14ac:dyDescent="0.25">
      <c r="B44" s="51">
        <v>2012</v>
      </c>
      <c r="C44" s="9">
        <v>5804.7873489475005</v>
      </c>
      <c r="D44" s="52">
        <f t="shared" si="6"/>
        <v>0.14743865770097053</v>
      </c>
      <c r="E44" s="9">
        <v>5732.2904333316628</v>
      </c>
      <c r="F44" s="52">
        <f t="shared" si="7"/>
        <v>5.3567784094670223E-2</v>
      </c>
      <c r="G44" s="9">
        <v>5758.0937829890436</v>
      </c>
      <c r="H44" s="52">
        <f t="shared" si="8"/>
        <v>6.3475314849792408E-3</v>
      </c>
      <c r="I44" s="9">
        <v>5211.5459728638625</v>
      </c>
      <c r="J44" s="52">
        <f t="shared" si="9"/>
        <v>-6.0540406132425173E-2</v>
      </c>
      <c r="K44" s="9">
        <v>5621.0756870364949</v>
      </c>
      <c r="L44" s="52">
        <f t="shared" si="9"/>
        <v>2.7203687140665789E-2</v>
      </c>
    </row>
    <row r="45" spans="2:13" x14ac:dyDescent="0.25">
      <c r="B45" s="51">
        <v>2013</v>
      </c>
      <c r="C45" s="9">
        <v>5537.1189867391167</v>
      </c>
      <c r="D45" s="52">
        <f t="shared" si="6"/>
        <v>-4.6111656830446379E-2</v>
      </c>
      <c r="E45" s="9">
        <v>5576.736340606134</v>
      </c>
      <c r="F45" s="52">
        <f t="shared" si="7"/>
        <v>-2.7136463955319767E-2</v>
      </c>
      <c r="G45" s="9">
        <v>5724.9980911621842</v>
      </c>
      <c r="H45" s="52">
        <f t="shared" si="8"/>
        <v>-5.7476819715289729E-3</v>
      </c>
      <c r="I45" s="9">
        <v>5448.7891771550076</v>
      </c>
      <c r="J45" s="52">
        <f t="shared" si="9"/>
        <v>4.552261565501925E-2</v>
      </c>
      <c r="K45" s="9">
        <v>5393.8258055900151</v>
      </c>
      <c r="L45" s="52">
        <f t="shared" si="9"/>
        <v>-4.0428183874230861E-2</v>
      </c>
    </row>
    <row r="46" spans="2:13" x14ac:dyDescent="0.25">
      <c r="B46" s="51">
        <v>2014</v>
      </c>
      <c r="C46" s="9">
        <v>5270.1309388422515</v>
      </c>
      <c r="D46" s="52">
        <f t="shared" si="6"/>
        <v>-4.8217863574229969E-2</v>
      </c>
      <c r="E46" s="9">
        <v>5349.4627789822252</v>
      </c>
      <c r="F46" s="52">
        <f t="shared" si="7"/>
        <v>-4.075386529735181E-2</v>
      </c>
      <c r="G46" s="9">
        <v>5397.5480676794859</v>
      </c>
      <c r="H46" s="52">
        <f t="shared" si="8"/>
        <v>-5.7196529722549738E-2</v>
      </c>
      <c r="I46" s="9">
        <v>5501.7366926175073</v>
      </c>
      <c r="J46" s="52">
        <f t="shared" si="9"/>
        <v>9.7172993377119266E-3</v>
      </c>
      <c r="K46" s="9">
        <v>5394.0491167405198</v>
      </c>
      <c r="L46" s="52">
        <f t="shared" si="9"/>
        <v>4.1401253684014705E-5</v>
      </c>
    </row>
    <row r="47" spans="2:13" x14ac:dyDescent="0.25">
      <c r="B47" s="51">
        <v>2015</v>
      </c>
      <c r="C47" s="9">
        <v>5357.7841411413765</v>
      </c>
      <c r="D47" s="52">
        <f t="shared" si="6"/>
        <v>1.6632072962950106E-2</v>
      </c>
      <c r="E47" s="9">
        <v>4491.0949373742478</v>
      </c>
      <c r="F47" s="52">
        <f t="shared" si="7"/>
        <v>-0.16045869969980209</v>
      </c>
      <c r="G47" s="9">
        <v>3921.3350973630559</v>
      </c>
      <c r="H47" s="52">
        <f t="shared" si="8"/>
        <v>-0.2734969567304073</v>
      </c>
      <c r="I47" s="1">
        <v>4272.188972648154</v>
      </c>
      <c r="J47" s="52">
        <f t="shared" si="9"/>
        <v>-0.22348356322090424</v>
      </c>
      <c r="K47" s="9">
        <v>4496.7185424275413</v>
      </c>
      <c r="L47" s="52">
        <f t="shared" si="9"/>
        <v>-0.16635565507331007</v>
      </c>
    </row>
    <row r="48" spans="2:13" x14ac:dyDescent="0.25">
      <c r="B48" s="51">
        <v>2016</v>
      </c>
      <c r="C48" s="9">
        <v>3141.7371495937423</v>
      </c>
      <c r="D48" s="52">
        <f t="shared" si="6"/>
        <v>-0.41361259303655828</v>
      </c>
      <c r="E48" s="9">
        <v>3031.0192094531426</v>
      </c>
      <c r="F48" s="52">
        <f t="shared" si="7"/>
        <v>-0.32510462332260326</v>
      </c>
      <c r="G48" s="9">
        <v>3747.6951099570442</v>
      </c>
      <c r="H48" s="52">
        <f t="shared" si="8"/>
        <v>-4.4280833719815949E-2</v>
      </c>
      <c r="I48" s="1">
        <v>3717.1247659729238</v>
      </c>
      <c r="J48" s="52">
        <f t="shared" si="9"/>
        <v>-0.12992501273443646</v>
      </c>
      <c r="K48" s="9">
        <v>3422.8555396536026</v>
      </c>
      <c r="L48" s="52">
        <f t="shared" si="9"/>
        <v>-0.23881036641315256</v>
      </c>
    </row>
    <row r="49" spans="2:12" x14ac:dyDescent="0.25">
      <c r="B49" s="51">
        <v>2017</v>
      </c>
      <c r="C49" s="9">
        <v>3856.1853491829179</v>
      </c>
      <c r="D49" s="52">
        <f t="shared" si="6"/>
        <v>0.22740546569325848</v>
      </c>
      <c r="E49" s="9">
        <v>4084.4248682013954</v>
      </c>
      <c r="F49" s="52">
        <f t="shared" si="7"/>
        <v>0.34754172968052832</v>
      </c>
      <c r="G49" s="9">
        <v>4201.8612677804676</v>
      </c>
      <c r="H49" s="52">
        <f t="shared" si="8"/>
        <v>0.12118546052926615</v>
      </c>
      <c r="I49" s="9">
        <v>4148.516371454396</v>
      </c>
      <c r="J49" s="52">
        <f t="shared" ref="J49:J54" si="10">I49/I48-1</f>
        <v>0.11605518583354835</v>
      </c>
      <c r="K49" s="1">
        <v>4068.9274411243109</v>
      </c>
      <c r="L49" s="52">
        <f t="shared" ref="L49:L54" si="11">K49/K48-1</f>
        <v>0.18875231337869769</v>
      </c>
    </row>
    <row r="50" spans="2:12" x14ac:dyDescent="0.25">
      <c r="B50" s="51">
        <v>2018</v>
      </c>
      <c r="C50" s="9">
        <v>4066.2429349710706</v>
      </c>
      <c r="D50" s="52">
        <f t="shared" si="6"/>
        <v>5.4472896597841602E-2</v>
      </c>
      <c r="E50" s="9">
        <v>4228.2592951357019</v>
      </c>
      <c r="F50" s="52">
        <f t="shared" si="7"/>
        <v>3.521534403879123E-2</v>
      </c>
      <c r="G50" s="9">
        <v>4489.8469168199726</v>
      </c>
      <c r="H50" s="52">
        <f t="shared" si="8"/>
        <v>6.8537638605004725E-2</v>
      </c>
      <c r="I50" s="9">
        <v>4248.1572850920238</v>
      </c>
      <c r="J50" s="52">
        <f t="shared" si="10"/>
        <v>2.4018445322585347E-2</v>
      </c>
      <c r="K50" s="9">
        <v>4246.7356629546803</v>
      </c>
      <c r="L50" s="52">
        <f t="shared" si="11"/>
        <v>4.3699039710877186E-2</v>
      </c>
    </row>
    <row r="51" spans="2:12" x14ac:dyDescent="0.25">
      <c r="B51" s="51">
        <v>2019</v>
      </c>
      <c r="C51" s="9">
        <v>4103.6943600109344</v>
      </c>
      <c r="D51" s="52">
        <f t="shared" si="6"/>
        <v>9.2103264951950425E-3</v>
      </c>
      <c r="E51" s="9">
        <v>4211.2173351822057</v>
      </c>
      <c r="F51" s="52">
        <f>E51/E50-1</f>
        <v>-4.0304907442885174E-3</v>
      </c>
      <c r="G51" s="9">
        <v>4312.5837406565397</v>
      </c>
      <c r="H51" s="52">
        <f>G51/G50-1</f>
        <v>-3.9480895328383059E-2</v>
      </c>
      <c r="I51" s="9">
        <v>4060.0282846318355</v>
      </c>
      <c r="J51" s="52">
        <f t="shared" si="10"/>
        <v>-4.4284848190622728E-2</v>
      </c>
      <c r="K51" s="9">
        <v>4169.2391177635764</v>
      </c>
      <c r="L51" s="52">
        <f t="shared" si="11"/>
        <v>-1.8248497514720574E-2</v>
      </c>
    </row>
    <row r="52" spans="2:12" x14ac:dyDescent="0.25">
      <c r="B52" s="51">
        <v>2020</v>
      </c>
      <c r="C52" s="9">
        <v>3995.0701515187175</v>
      </c>
      <c r="D52" s="52">
        <f t="shared" si="6"/>
        <v>-2.646985836730964E-2</v>
      </c>
      <c r="E52" s="9">
        <v>4121.9470214283101</v>
      </c>
      <c r="F52" s="52">
        <f>E52/E51-1</f>
        <v>-2.1198220525949885E-2</v>
      </c>
      <c r="G52" s="9">
        <v>3995.1265311257098</v>
      </c>
      <c r="H52" s="52">
        <f>G52/G51-1</f>
        <v>-7.3611836574447809E-2</v>
      </c>
      <c r="I52" s="9">
        <v>4026.7089212720207</v>
      </c>
      <c r="J52" s="52">
        <f t="shared" si="10"/>
        <v>-8.206682570645274E-3</v>
      </c>
      <c r="K52" s="9">
        <v>4029.2614385577563</v>
      </c>
      <c r="L52" s="52">
        <f t="shared" si="11"/>
        <v>-3.3573914868405441E-2</v>
      </c>
    </row>
    <row r="53" spans="2:12" x14ac:dyDescent="0.25">
      <c r="B53" s="61">
        <v>2021</v>
      </c>
      <c r="C53" s="9">
        <v>3381</v>
      </c>
      <c r="D53" s="52">
        <f>C53/C52-1</f>
        <v>-0.1537069759051114</v>
      </c>
      <c r="E53" s="9">
        <v>4232.8914645065915</v>
      </c>
      <c r="F53" s="52">
        <f>E53/E52-1</f>
        <v>2.6915543189062641E-2</v>
      </c>
      <c r="G53" s="9">
        <v>4265.2203767233868</v>
      </c>
      <c r="H53" s="52">
        <f>G53/G52-1</f>
        <v>6.7605830126630018E-2</v>
      </c>
      <c r="I53" s="9">
        <v>4106.6368757136661</v>
      </c>
      <c r="J53" s="52">
        <f t="shared" si="10"/>
        <v>1.9849449265976871E-2</v>
      </c>
      <c r="K53" s="9">
        <v>4117.2690939687727</v>
      </c>
      <c r="L53" s="52">
        <f t="shared" si="11"/>
        <v>2.1842130810582949E-2</v>
      </c>
    </row>
    <row r="54" spans="2:12" x14ac:dyDescent="0.25">
      <c r="B54" s="61">
        <v>2022</v>
      </c>
      <c r="C54" s="9">
        <v>4295.7371014205573</v>
      </c>
      <c r="D54" s="52">
        <f>C54/C53-1</f>
        <v>0.27055223348729873</v>
      </c>
      <c r="E54" s="9">
        <v>4497.1048571074762</v>
      </c>
      <c r="F54" s="52">
        <f>E54/E53-1</f>
        <v>6.2419127638011052E-2</v>
      </c>
      <c r="G54" s="9">
        <v>5103.4083884825613</v>
      </c>
      <c r="H54" s="52">
        <f>G54/G53-1</f>
        <v>0.19651692942606735</v>
      </c>
      <c r="I54" s="9">
        <v>5203.6971332557287</v>
      </c>
      <c r="J54" s="52">
        <f t="shared" si="10"/>
        <v>0.26714323441402676</v>
      </c>
      <c r="K54" s="9">
        <v>4771.0722571553688</v>
      </c>
      <c r="L54" s="52">
        <f t="shared" si="11"/>
        <v>0.15879534425970032</v>
      </c>
    </row>
    <row r="55" spans="2:12" x14ac:dyDescent="0.25">
      <c r="B55" s="61">
        <v>2023</v>
      </c>
      <c r="C55" s="9">
        <v>5067.7290534010999</v>
      </c>
      <c r="D55" s="52">
        <v>0.1797111726705185</v>
      </c>
      <c r="E55" s="9">
        <v>5295.1523166622255</v>
      </c>
      <c r="F55" s="52">
        <v>0.17745805021501115</v>
      </c>
      <c r="G55" s="9">
        <v>5363.6594009657301</v>
      </c>
      <c r="H55" s="52">
        <v>5.0995529393749184E-2</v>
      </c>
      <c r="I55" s="9">
        <v>5005.5954381641168</v>
      </c>
      <c r="J55" s="52">
        <v>-3.8069412961332039E-2</v>
      </c>
      <c r="K55" s="9">
        <v>5160.5478009106491</v>
      </c>
      <c r="L55" s="52">
        <v>8.1632707023284512E-2</v>
      </c>
    </row>
    <row r="56" spans="2:12" x14ac:dyDescent="0.25">
      <c r="B56" s="61">
        <v>2024</v>
      </c>
      <c r="C56" s="9">
        <v>4858.3272690248514</v>
      </c>
      <c r="D56" s="52">
        <v>-4.1320635371323355E-2</v>
      </c>
      <c r="E56" s="9">
        <v>4935.3479957158606</v>
      </c>
      <c r="F56" s="52">
        <v>-6.7949758463825671E-2</v>
      </c>
      <c r="G56" s="9">
        <v>4950.1770316032234</v>
      </c>
      <c r="H56" s="52">
        <v>-7.7089602163787463E-2</v>
      </c>
      <c r="I56" s="9">
        <v>4859.4995410581905</v>
      </c>
      <c r="J56" s="52">
        <v>-2.9186517150796565E-2</v>
      </c>
      <c r="K56" s="9">
        <v>4898.7669195174112</v>
      </c>
      <c r="L56" s="52">
        <v>-5.0727343586866369E-2</v>
      </c>
    </row>
    <row r="57" spans="2:12" x14ac:dyDescent="0.25">
      <c r="B57" s="61">
        <v>2025</v>
      </c>
      <c r="C57" s="9">
        <v>4877.3633116172477</v>
      </c>
      <c r="D57" s="52">
        <v>3.918229781217919E-3</v>
      </c>
      <c r="E57" s="9">
        <v>4962.3759755032488</v>
      </c>
      <c r="F57" s="52">
        <v>7.8445597202483341E-3</v>
      </c>
      <c r="G57" s="9">
        <v>5040.5168465931802</v>
      </c>
      <c r="H57" s="52">
        <v>1.8249814989080848E-2</v>
      </c>
      <c r="I57" s="9">
        <v>5038.7050623125624</v>
      </c>
      <c r="J57" s="52">
        <v>3.687736149376164E-2</v>
      </c>
      <c r="K57" s="9">
        <v>4977.7432470101758</v>
      </c>
      <c r="L57" s="52">
        <v>1.6121674860281932E-2</v>
      </c>
    </row>
    <row r="58" spans="2:12" ht="15.75" thickBot="1" x14ac:dyDescent="0.3">
      <c r="B58" s="66">
        <v>2026</v>
      </c>
      <c r="C58" s="54">
        <f>+SUM(Quesos!C35:E35)/SUM(Quesos!C59:E59)</f>
        <v>4958.1187040553004</v>
      </c>
      <c r="D58" s="55">
        <f>+C58/C57-1</f>
        <v>1.655718208354573E-2</v>
      </c>
      <c r="E58" s="54"/>
      <c r="F58" s="55"/>
      <c r="G58" s="54"/>
      <c r="H58" s="55"/>
      <c r="I58" s="54"/>
      <c r="J58" s="55"/>
      <c r="K58" s="54"/>
      <c r="L58" s="55"/>
    </row>
    <row r="59" spans="2:12" x14ac:dyDescent="0.25">
      <c r="C59" s="30" t="s">
        <v>34</v>
      </c>
      <c r="F59" s="1"/>
    </row>
    <row r="60" spans="2:12" x14ac:dyDescent="0.25">
      <c r="E60" s="1"/>
      <c r="F60" s="1"/>
      <c r="G60" s="94"/>
    </row>
    <row r="61" spans="2:12" x14ac:dyDescent="0.25">
      <c r="E61" s="1"/>
    </row>
    <row r="62" spans="2:12" x14ac:dyDescent="0.25">
      <c r="G62" s="94"/>
    </row>
    <row r="63" spans="2:12" x14ac:dyDescent="0.25">
      <c r="F63" s="1"/>
      <c r="G63" s="1"/>
    </row>
    <row r="64" spans="2:12" ht="15.75" x14ac:dyDescent="0.25">
      <c r="B64" s="56" t="s">
        <v>35</v>
      </c>
    </row>
    <row r="65" spans="2:12" ht="16.5" thickBot="1" x14ac:dyDescent="0.3">
      <c r="B65" s="56"/>
    </row>
    <row r="66" spans="2:12" ht="15.75" thickBot="1" x14ac:dyDescent="0.3">
      <c r="C66" s="118">
        <v>2026</v>
      </c>
      <c r="D66" s="119"/>
      <c r="E66" s="119"/>
      <c r="F66" s="119"/>
      <c r="G66" s="119"/>
      <c r="H66" s="119"/>
      <c r="I66" s="119"/>
      <c r="J66" s="119"/>
      <c r="K66" s="119"/>
      <c r="L66" s="120"/>
    </row>
    <row r="67" spans="2:12" ht="15.75" thickBot="1" x14ac:dyDescent="0.3">
      <c r="B67" s="57" t="s">
        <v>36</v>
      </c>
      <c r="C67" s="121" t="s">
        <v>25</v>
      </c>
      <c r="D67" s="122"/>
      <c r="E67" s="121" t="s">
        <v>26</v>
      </c>
      <c r="F67" s="123"/>
      <c r="G67" s="121" t="s">
        <v>27</v>
      </c>
      <c r="H67" s="122"/>
      <c r="I67" s="123" t="s">
        <v>28</v>
      </c>
      <c r="J67" s="122"/>
      <c r="K67" s="123" t="s">
        <v>37</v>
      </c>
      <c r="L67" s="122"/>
    </row>
    <row r="68" spans="2:12" x14ac:dyDescent="0.25">
      <c r="B68" s="58">
        <v>1</v>
      </c>
      <c r="C68" s="59" t="s">
        <v>38</v>
      </c>
      <c r="D68" s="60">
        <v>0.28000000000000003</v>
      </c>
      <c r="E68" s="59"/>
      <c r="F68" s="60"/>
      <c r="G68" s="59"/>
      <c r="H68" s="60"/>
      <c r="I68" s="59"/>
      <c r="J68" s="60"/>
      <c r="K68" s="59"/>
      <c r="L68" s="60"/>
    </row>
    <row r="69" spans="2:12" x14ac:dyDescent="0.25">
      <c r="B69" s="61">
        <v>2</v>
      </c>
      <c r="C69" s="62" t="s">
        <v>71</v>
      </c>
      <c r="D69" s="63">
        <v>0.22</v>
      </c>
      <c r="E69" s="62"/>
      <c r="F69" s="63"/>
      <c r="G69" s="62"/>
      <c r="H69" s="63"/>
      <c r="I69" s="62"/>
      <c r="J69" s="63"/>
      <c r="K69" s="62"/>
      <c r="L69" s="63"/>
    </row>
    <row r="70" spans="2:12" x14ac:dyDescent="0.25">
      <c r="B70" s="61">
        <v>3</v>
      </c>
      <c r="C70" s="62" t="s">
        <v>45</v>
      </c>
      <c r="D70" s="63">
        <v>0.1</v>
      </c>
      <c r="E70" s="62"/>
      <c r="F70" s="63"/>
      <c r="G70" s="62"/>
      <c r="H70" s="63"/>
      <c r="I70" s="62"/>
      <c r="J70" s="63"/>
      <c r="K70" s="62"/>
      <c r="L70" s="63"/>
    </row>
    <row r="71" spans="2:12" x14ac:dyDescent="0.25">
      <c r="B71" s="61">
        <v>4</v>
      </c>
      <c r="C71" s="64" t="s">
        <v>44</v>
      </c>
      <c r="D71" s="65">
        <v>0.08</v>
      </c>
      <c r="E71" s="62"/>
      <c r="F71" s="63"/>
      <c r="G71" s="64"/>
      <c r="H71" s="65"/>
      <c r="I71" s="62"/>
      <c r="J71" s="63"/>
      <c r="K71" s="62"/>
      <c r="L71" s="63"/>
    </row>
    <row r="72" spans="2:12" ht="15.75" thickBot="1" x14ac:dyDescent="0.3">
      <c r="B72" s="66">
        <v>5</v>
      </c>
      <c r="C72" s="67" t="s">
        <v>48</v>
      </c>
      <c r="D72" s="68">
        <v>7.0000000000000007E-2</v>
      </c>
      <c r="E72" s="69"/>
      <c r="F72" s="70"/>
      <c r="G72" s="67"/>
      <c r="H72" s="68"/>
      <c r="I72" s="69"/>
      <c r="J72" s="70"/>
      <c r="K72" s="69"/>
      <c r="L72" s="70"/>
    </row>
    <row r="73" spans="2:12" ht="16.5" thickBot="1" x14ac:dyDescent="0.3">
      <c r="B73" s="56"/>
    </row>
    <row r="74" spans="2:12" ht="15.75" thickBot="1" x14ac:dyDescent="0.3">
      <c r="C74" s="118">
        <v>2025</v>
      </c>
      <c r="D74" s="119"/>
      <c r="E74" s="119"/>
      <c r="F74" s="119"/>
      <c r="G74" s="119"/>
      <c r="H74" s="119"/>
      <c r="I74" s="119"/>
      <c r="J74" s="119"/>
      <c r="K74" s="119"/>
      <c r="L74" s="120"/>
    </row>
    <row r="75" spans="2:12" ht="15.75" thickBot="1" x14ac:dyDescent="0.3">
      <c r="B75" s="57" t="s">
        <v>36</v>
      </c>
      <c r="C75" s="121" t="s">
        <v>25</v>
      </c>
      <c r="D75" s="122"/>
      <c r="E75" s="121" t="s">
        <v>26</v>
      </c>
      <c r="F75" s="123"/>
      <c r="G75" s="121" t="s">
        <v>27</v>
      </c>
      <c r="H75" s="122"/>
      <c r="I75" s="123" t="s">
        <v>28</v>
      </c>
      <c r="J75" s="122"/>
      <c r="K75" s="123" t="s">
        <v>37</v>
      </c>
      <c r="L75" s="122"/>
    </row>
    <row r="76" spans="2:12" x14ac:dyDescent="0.25">
      <c r="B76" s="58">
        <v>1</v>
      </c>
      <c r="C76" s="59" t="s">
        <v>38</v>
      </c>
      <c r="D76" s="60">
        <v>0.24174052169741536</v>
      </c>
      <c r="E76" s="59" t="s">
        <v>38</v>
      </c>
      <c r="F76" s="60">
        <v>0.30339284113887355</v>
      </c>
      <c r="G76" s="59" t="s">
        <v>38</v>
      </c>
      <c r="H76" s="60">
        <v>0.30549526151682121</v>
      </c>
      <c r="I76" s="59" t="s">
        <v>38</v>
      </c>
      <c r="J76" s="60">
        <v>0.23</v>
      </c>
      <c r="K76" s="59" t="s">
        <v>38</v>
      </c>
      <c r="L76" s="60">
        <v>0.27</v>
      </c>
    </row>
    <row r="77" spans="2:12" x14ac:dyDescent="0.25">
      <c r="B77" s="61">
        <v>2</v>
      </c>
      <c r="C77" s="62" t="s">
        <v>71</v>
      </c>
      <c r="D77" s="63">
        <v>0.20260900495471365</v>
      </c>
      <c r="E77" s="62" t="s">
        <v>45</v>
      </c>
      <c r="F77" s="63">
        <v>0.20002153541219206</v>
      </c>
      <c r="G77" s="62" t="s">
        <v>71</v>
      </c>
      <c r="H77" s="63">
        <v>0.18473459801831604</v>
      </c>
      <c r="I77" s="62" t="s">
        <v>71</v>
      </c>
      <c r="J77" s="63">
        <v>0.2</v>
      </c>
      <c r="K77" s="62" t="s">
        <v>71</v>
      </c>
      <c r="L77" s="63">
        <v>0.19</v>
      </c>
    </row>
    <row r="78" spans="2:12" x14ac:dyDescent="0.25">
      <c r="B78" s="61">
        <v>3</v>
      </c>
      <c r="C78" s="62" t="s">
        <v>45</v>
      </c>
      <c r="D78" s="63">
        <v>0.13825526557674625</v>
      </c>
      <c r="E78" s="62" t="s">
        <v>71</v>
      </c>
      <c r="F78" s="63">
        <v>0.17068885272814702</v>
      </c>
      <c r="G78" s="62" t="s">
        <v>45</v>
      </c>
      <c r="H78" s="63">
        <v>0.15379503016120219</v>
      </c>
      <c r="I78" s="62" t="s">
        <v>45</v>
      </c>
      <c r="J78" s="63">
        <v>0.15</v>
      </c>
      <c r="K78" s="62" t="s">
        <v>45</v>
      </c>
      <c r="L78" s="63">
        <v>0.16</v>
      </c>
    </row>
    <row r="79" spans="2:12" x14ac:dyDescent="0.25">
      <c r="B79" s="61">
        <v>4</v>
      </c>
      <c r="C79" s="64" t="s">
        <v>40</v>
      </c>
      <c r="D79" s="65">
        <v>8.6189341553267323E-2</v>
      </c>
      <c r="E79" s="62" t="s">
        <v>48</v>
      </c>
      <c r="F79" s="63">
        <v>8.1465328775309973E-2</v>
      </c>
      <c r="G79" s="64" t="s">
        <v>41</v>
      </c>
      <c r="H79" s="65">
        <v>9.4399879707487089E-2</v>
      </c>
      <c r="I79" s="62" t="s">
        <v>48</v>
      </c>
      <c r="J79" s="63">
        <v>0.08</v>
      </c>
      <c r="K79" s="62" t="s">
        <v>48</v>
      </c>
      <c r="L79" s="63">
        <v>0.08</v>
      </c>
    </row>
    <row r="80" spans="2:12" ht="15.75" thickBot="1" x14ac:dyDescent="0.3">
      <c r="B80" s="66">
        <v>5</v>
      </c>
      <c r="C80" s="67" t="s">
        <v>41</v>
      </c>
      <c r="D80" s="68">
        <v>7.9310511410694548E-2</v>
      </c>
      <c r="E80" s="69" t="s">
        <v>72</v>
      </c>
      <c r="F80" s="70">
        <v>5.1173106769165082E-2</v>
      </c>
      <c r="G80" s="67" t="s">
        <v>48</v>
      </c>
      <c r="H80" s="68">
        <v>8.9571300535486217E-2</v>
      </c>
      <c r="I80" s="69" t="s">
        <v>40</v>
      </c>
      <c r="J80" s="70">
        <v>7.0000000000000007E-2</v>
      </c>
      <c r="K80" s="69" t="s">
        <v>41</v>
      </c>
      <c r="L80" s="70">
        <v>7.0000000000000007E-2</v>
      </c>
    </row>
    <row r="81" spans="2:12" ht="16.5" thickBot="1" x14ac:dyDescent="0.3">
      <c r="B81" s="56"/>
    </row>
    <row r="82" spans="2:12" ht="15.75" thickBot="1" x14ac:dyDescent="0.3">
      <c r="C82" s="118">
        <v>2024</v>
      </c>
      <c r="D82" s="119"/>
      <c r="E82" s="119"/>
      <c r="F82" s="119"/>
      <c r="G82" s="119"/>
      <c r="H82" s="119"/>
      <c r="I82" s="119"/>
      <c r="J82" s="119"/>
      <c r="K82" s="119"/>
      <c r="L82" s="120"/>
    </row>
    <row r="83" spans="2:12" ht="15.75" thickBot="1" x14ac:dyDescent="0.3">
      <c r="B83" s="57" t="s">
        <v>36</v>
      </c>
      <c r="C83" s="121" t="s">
        <v>25</v>
      </c>
      <c r="D83" s="122"/>
      <c r="E83" s="121" t="s">
        <v>26</v>
      </c>
      <c r="F83" s="123"/>
      <c r="G83" s="121" t="s">
        <v>27</v>
      </c>
      <c r="H83" s="122"/>
      <c r="I83" s="123" t="s">
        <v>28</v>
      </c>
      <c r="J83" s="122"/>
      <c r="K83" s="123" t="s">
        <v>37</v>
      </c>
      <c r="L83" s="122"/>
    </row>
    <row r="84" spans="2:12" x14ac:dyDescent="0.25">
      <c r="B84" s="58">
        <v>1</v>
      </c>
      <c r="C84" s="59" t="s">
        <v>38</v>
      </c>
      <c r="D84" s="60">
        <v>0.3241360643030336</v>
      </c>
      <c r="E84" s="59" t="s">
        <v>38</v>
      </c>
      <c r="F84" s="60">
        <v>0.3337333120041322</v>
      </c>
      <c r="G84" s="59" t="s">
        <v>38</v>
      </c>
      <c r="H84" s="60">
        <v>0.35029714294204994</v>
      </c>
      <c r="I84" s="59" t="s">
        <v>38</v>
      </c>
      <c r="J84" s="60">
        <v>0.39496634341357684</v>
      </c>
      <c r="K84" s="59" t="s">
        <v>38</v>
      </c>
      <c r="L84" s="60">
        <v>0.36529755382168388</v>
      </c>
    </row>
    <row r="85" spans="2:12" x14ac:dyDescent="0.25">
      <c r="B85" s="61">
        <v>2</v>
      </c>
      <c r="C85" s="62" t="s">
        <v>39</v>
      </c>
      <c r="D85" s="63">
        <v>0.18782176780415283</v>
      </c>
      <c r="E85" s="62" t="s">
        <v>71</v>
      </c>
      <c r="F85" s="63">
        <v>0.14914028260665946</v>
      </c>
      <c r="G85" s="62" t="s">
        <v>45</v>
      </c>
      <c r="H85" s="63">
        <v>0.14322750522768932</v>
      </c>
      <c r="I85" s="62" t="s">
        <v>45</v>
      </c>
      <c r="J85" s="63">
        <v>0.18840015743627417</v>
      </c>
      <c r="K85" s="62" t="s">
        <v>71</v>
      </c>
      <c r="L85" s="63">
        <v>0.15988552336026599</v>
      </c>
    </row>
    <row r="86" spans="2:12" x14ac:dyDescent="0.25">
      <c r="B86" s="61">
        <v>3</v>
      </c>
      <c r="C86" s="62" t="s">
        <v>41</v>
      </c>
      <c r="D86" s="63">
        <v>0.10475984215058116</v>
      </c>
      <c r="E86" s="62" t="s">
        <v>45</v>
      </c>
      <c r="F86" s="63">
        <v>0.11932439462517752</v>
      </c>
      <c r="G86" s="62" t="s">
        <v>71</v>
      </c>
      <c r="H86" s="63">
        <v>0.14007372305000154</v>
      </c>
      <c r="I86" s="62" t="s">
        <v>71</v>
      </c>
      <c r="J86" s="63">
        <v>9.6394575527020965E-2</v>
      </c>
      <c r="K86" s="62" t="s">
        <v>45</v>
      </c>
      <c r="L86" s="63">
        <v>0.12123388401242523</v>
      </c>
    </row>
    <row r="87" spans="2:12" x14ac:dyDescent="0.25">
      <c r="B87" s="61">
        <v>4</v>
      </c>
      <c r="C87" s="64" t="s">
        <v>70</v>
      </c>
      <c r="D87" s="65">
        <v>8.0485691311320953E-2</v>
      </c>
      <c r="E87" s="62" t="s">
        <v>39</v>
      </c>
      <c r="F87" s="63">
        <v>8.1816044097759111E-2</v>
      </c>
      <c r="G87" s="62" t="s">
        <v>48</v>
      </c>
      <c r="H87" s="63">
        <v>8.080929932440116E-2</v>
      </c>
      <c r="I87" s="62" t="s">
        <v>48</v>
      </c>
      <c r="J87" s="63">
        <v>7.2020518572331382E-2</v>
      </c>
      <c r="K87" s="62" t="s">
        <v>48</v>
      </c>
      <c r="L87" s="63">
        <v>6.4320412854629153E-2</v>
      </c>
    </row>
    <row r="88" spans="2:12" ht="15.75" thickBot="1" x14ac:dyDescent="0.3">
      <c r="B88" s="66">
        <v>5</v>
      </c>
      <c r="C88" s="67" t="s">
        <v>40</v>
      </c>
      <c r="D88" s="68">
        <v>6.363408321060815E-2</v>
      </c>
      <c r="E88" s="69" t="s">
        <v>44</v>
      </c>
      <c r="F88" s="70">
        <v>6.1343280214793926E-2</v>
      </c>
      <c r="G88" s="69" t="s">
        <v>40</v>
      </c>
      <c r="H88" s="70">
        <v>7.6970590847223921E-2</v>
      </c>
      <c r="I88" s="69" t="s">
        <v>40</v>
      </c>
      <c r="J88" s="70">
        <v>6.5526536386282808E-2</v>
      </c>
      <c r="K88" s="69" t="s">
        <v>40</v>
      </c>
      <c r="L88" s="70">
        <v>5.3456937317294555E-2</v>
      </c>
    </row>
    <row r="89" spans="2:12" ht="16.5" thickBot="1" x14ac:dyDescent="0.3">
      <c r="B89" s="56"/>
    </row>
    <row r="90" spans="2:12" ht="15.75" thickBot="1" x14ac:dyDescent="0.3">
      <c r="C90" s="118">
        <v>2023</v>
      </c>
      <c r="D90" s="119"/>
      <c r="E90" s="119"/>
      <c r="F90" s="119"/>
      <c r="G90" s="119"/>
      <c r="H90" s="119"/>
      <c r="I90" s="119"/>
      <c r="J90" s="119"/>
      <c r="K90" s="119"/>
      <c r="L90" s="120"/>
    </row>
    <row r="91" spans="2:12" ht="15.75" thickBot="1" x14ac:dyDescent="0.3">
      <c r="B91" s="57" t="s">
        <v>36</v>
      </c>
      <c r="C91" s="121" t="s">
        <v>25</v>
      </c>
      <c r="D91" s="122"/>
      <c r="E91" s="121" t="s">
        <v>26</v>
      </c>
      <c r="F91" s="123"/>
      <c r="G91" s="121" t="s">
        <v>27</v>
      </c>
      <c r="H91" s="122"/>
      <c r="I91" s="123" t="s">
        <v>28</v>
      </c>
      <c r="J91" s="122"/>
      <c r="K91" s="123" t="s">
        <v>37</v>
      </c>
      <c r="L91" s="122"/>
    </row>
    <row r="92" spans="2:12" x14ac:dyDescent="0.25">
      <c r="B92" s="58">
        <v>1</v>
      </c>
      <c r="C92" s="59" t="s">
        <v>39</v>
      </c>
      <c r="D92" s="60">
        <v>0.2071657427561362</v>
      </c>
      <c r="E92" s="59" t="s">
        <v>38</v>
      </c>
      <c r="F92" s="60">
        <v>0.22034627274089619</v>
      </c>
      <c r="G92" s="59" t="s">
        <v>38</v>
      </c>
      <c r="H92" s="60">
        <v>0.33525467347536664</v>
      </c>
      <c r="I92" s="59" t="s">
        <v>38</v>
      </c>
      <c r="J92" s="60">
        <v>0.2945580943616195</v>
      </c>
      <c r="K92" s="59" t="s">
        <v>38</v>
      </c>
      <c r="L92" s="60">
        <v>0.2533414609251014</v>
      </c>
    </row>
    <row r="93" spans="2:12" x14ac:dyDescent="0.25">
      <c r="B93" s="61">
        <v>2</v>
      </c>
      <c r="C93" s="62" t="s">
        <v>40</v>
      </c>
      <c r="D93" s="63">
        <v>0.19522546203957986</v>
      </c>
      <c r="E93" s="62" t="s">
        <v>40</v>
      </c>
      <c r="F93" s="63">
        <v>0.18766937953236015</v>
      </c>
      <c r="G93" s="62" t="s">
        <v>39</v>
      </c>
      <c r="H93" s="63">
        <v>0.16264706875883642</v>
      </c>
      <c r="I93" s="62" t="s">
        <v>39</v>
      </c>
      <c r="J93" s="63">
        <v>0.26793758279069785</v>
      </c>
      <c r="K93" s="62" t="s">
        <v>39</v>
      </c>
      <c r="L93" s="63">
        <v>0.20328235549165627</v>
      </c>
    </row>
    <row r="94" spans="2:12" x14ac:dyDescent="0.25">
      <c r="B94" s="61">
        <v>3</v>
      </c>
      <c r="C94" s="62" t="s">
        <v>38</v>
      </c>
      <c r="D94" s="63">
        <v>0.17797492762295472</v>
      </c>
      <c r="E94" s="62" t="s">
        <v>39</v>
      </c>
      <c r="F94" s="63">
        <v>0.15687367319478107</v>
      </c>
      <c r="G94" s="62" t="s">
        <v>45</v>
      </c>
      <c r="H94" s="63">
        <v>0.11474132421551958</v>
      </c>
      <c r="I94" s="62" t="s">
        <v>45</v>
      </c>
      <c r="J94" s="63">
        <v>8.724427337184737E-2</v>
      </c>
      <c r="K94" s="62" t="s">
        <v>40</v>
      </c>
      <c r="L94" s="63">
        <v>0.13393636966233499</v>
      </c>
    </row>
    <row r="95" spans="2:12" x14ac:dyDescent="0.25">
      <c r="B95" s="61">
        <v>4</v>
      </c>
      <c r="C95" s="64" t="s">
        <v>41</v>
      </c>
      <c r="D95" s="65">
        <v>0.17041680675411719</v>
      </c>
      <c r="E95" s="62" t="s">
        <v>41</v>
      </c>
      <c r="F95" s="63">
        <v>0.13757807254752485</v>
      </c>
      <c r="G95" s="62" t="s">
        <v>40</v>
      </c>
      <c r="H95" s="63">
        <v>9.7351834606110257E-2</v>
      </c>
      <c r="I95" s="62" t="s">
        <v>41</v>
      </c>
      <c r="J95" s="63">
        <v>7.9071071311493935E-2</v>
      </c>
      <c r="K95" s="62" t="s">
        <v>41</v>
      </c>
      <c r="L95" s="63">
        <v>0.12052598550492162</v>
      </c>
    </row>
    <row r="96" spans="2:12" ht="15.75" thickBot="1" x14ac:dyDescent="0.3">
      <c r="B96" s="66">
        <v>5</v>
      </c>
      <c r="C96" s="67" t="s">
        <v>45</v>
      </c>
      <c r="D96" s="68">
        <v>6.0270178811395222E-2</v>
      </c>
      <c r="E96" s="69" t="s">
        <v>45</v>
      </c>
      <c r="F96" s="70">
        <v>9.7279921488757692E-2</v>
      </c>
      <c r="G96" s="69" t="s">
        <v>41</v>
      </c>
      <c r="H96" s="70">
        <v>9.0783140444648622E-2</v>
      </c>
      <c r="I96" s="69" t="s">
        <v>40</v>
      </c>
      <c r="J96" s="70">
        <v>5.5917715025386242E-2</v>
      </c>
      <c r="K96" s="69" t="s">
        <v>45</v>
      </c>
      <c r="L96" s="70">
        <v>8.7799411895410115E-2</v>
      </c>
    </row>
    <row r="97" spans="2:12" ht="15.75" thickBot="1" x14ac:dyDescent="0.3"/>
    <row r="98" spans="2:12" ht="15.75" thickBot="1" x14ac:dyDescent="0.3">
      <c r="C98" s="118">
        <v>2022</v>
      </c>
      <c r="D98" s="119"/>
      <c r="E98" s="119"/>
      <c r="F98" s="119"/>
      <c r="G98" s="119"/>
      <c r="H98" s="119"/>
      <c r="I98" s="119"/>
      <c r="J98" s="119"/>
      <c r="K98" s="119"/>
      <c r="L98" s="120"/>
    </row>
    <row r="99" spans="2:12" ht="15.75" thickBot="1" x14ac:dyDescent="0.3">
      <c r="B99" s="57" t="s">
        <v>36</v>
      </c>
      <c r="C99" s="121" t="s">
        <v>25</v>
      </c>
      <c r="D99" s="122"/>
      <c r="E99" s="121" t="s">
        <v>26</v>
      </c>
      <c r="F99" s="123"/>
      <c r="G99" s="121" t="s">
        <v>27</v>
      </c>
      <c r="H99" s="122"/>
      <c r="I99" s="123" t="s">
        <v>28</v>
      </c>
      <c r="J99" s="122"/>
      <c r="K99" s="123" t="s">
        <v>37</v>
      </c>
      <c r="L99" s="122"/>
    </row>
    <row r="100" spans="2:12" x14ac:dyDescent="0.25">
      <c r="B100" s="58">
        <v>1</v>
      </c>
      <c r="C100" s="59" t="s">
        <v>39</v>
      </c>
      <c r="D100" s="60">
        <v>0.23864216791024101</v>
      </c>
      <c r="E100" s="59" t="s">
        <v>41</v>
      </c>
      <c r="F100" s="60">
        <v>0.22982342068103079</v>
      </c>
      <c r="G100" s="59" t="s">
        <v>38</v>
      </c>
      <c r="H100" s="60">
        <v>0.27467907920902518</v>
      </c>
      <c r="I100" s="59" t="s">
        <v>39</v>
      </c>
      <c r="J100" s="60">
        <v>0.20686986646053579</v>
      </c>
      <c r="K100" s="59" t="s">
        <v>38</v>
      </c>
      <c r="L100" s="60">
        <v>0.21194487965519318</v>
      </c>
    </row>
    <row r="101" spans="2:12" x14ac:dyDescent="0.25">
      <c r="B101" s="61">
        <v>2</v>
      </c>
      <c r="C101" s="62" t="s">
        <v>38</v>
      </c>
      <c r="D101" s="63">
        <v>0.19470013098772551</v>
      </c>
      <c r="E101" s="62" t="s">
        <v>38</v>
      </c>
      <c r="F101" s="63">
        <v>0.20350051114129389</v>
      </c>
      <c r="G101" s="62" t="s">
        <v>41</v>
      </c>
      <c r="H101" s="63">
        <v>0.17063904529493318</v>
      </c>
      <c r="I101" s="62" t="s">
        <v>40</v>
      </c>
      <c r="J101" s="63">
        <v>0.18617360219785678</v>
      </c>
      <c r="K101" s="62" t="s">
        <v>39</v>
      </c>
      <c r="L101" s="63">
        <v>0.19105704699809031</v>
      </c>
    </row>
    <row r="102" spans="2:12" x14ac:dyDescent="0.25">
      <c r="B102" s="61">
        <v>3</v>
      </c>
      <c r="C102" s="62" t="s">
        <v>41</v>
      </c>
      <c r="D102" s="63">
        <v>0.16201551415720261</v>
      </c>
      <c r="E102" s="62" t="s">
        <v>39</v>
      </c>
      <c r="F102" s="63">
        <v>0.19959502960090392</v>
      </c>
      <c r="G102" s="62" t="s">
        <v>39</v>
      </c>
      <c r="H102" s="63">
        <v>0.12901293392898791</v>
      </c>
      <c r="I102" s="62" t="s">
        <v>38</v>
      </c>
      <c r="J102" s="63">
        <v>0.17452786701696546</v>
      </c>
      <c r="K102" s="62" t="s">
        <v>41</v>
      </c>
      <c r="L102" s="63">
        <v>0.17424882196220043</v>
      </c>
    </row>
    <row r="103" spans="2:12" x14ac:dyDescent="0.25">
      <c r="B103" s="61">
        <v>4</v>
      </c>
      <c r="C103" s="64" t="s">
        <v>45</v>
      </c>
      <c r="D103" s="65">
        <v>0.10727658162777995</v>
      </c>
      <c r="E103" s="62" t="s">
        <v>45</v>
      </c>
      <c r="F103" s="63">
        <v>0.11212700078729536</v>
      </c>
      <c r="G103" s="62" t="s">
        <v>40</v>
      </c>
      <c r="H103" s="63">
        <v>0.11546972928185109</v>
      </c>
      <c r="I103" s="62" t="s">
        <v>41</v>
      </c>
      <c r="J103" s="63">
        <v>0.13286689113947325</v>
      </c>
      <c r="K103" s="62" t="s">
        <v>45</v>
      </c>
      <c r="L103" s="63">
        <v>9.9393967781584783E-2</v>
      </c>
    </row>
    <row r="104" spans="2:12" ht="15.75" thickBot="1" x14ac:dyDescent="0.3">
      <c r="B104" s="66">
        <v>5</v>
      </c>
      <c r="C104" s="67" t="s">
        <v>40</v>
      </c>
      <c r="D104" s="68">
        <v>7.2386911645155719E-2</v>
      </c>
      <c r="E104" s="69" t="s">
        <v>44</v>
      </c>
      <c r="F104" s="70">
        <v>5.5805144010657191E-2</v>
      </c>
      <c r="G104" s="69" t="s">
        <v>45</v>
      </c>
      <c r="H104" s="70">
        <v>8.7240324467460356E-2</v>
      </c>
      <c r="I104" s="69" t="s">
        <v>45</v>
      </c>
      <c r="J104" s="70">
        <v>9.0337253771014814E-2</v>
      </c>
      <c r="K104" s="69" t="s">
        <v>40</v>
      </c>
      <c r="L104" s="70">
        <v>9.8911825979074136E-2</v>
      </c>
    </row>
    <row r="105" spans="2:12" x14ac:dyDescent="0.25">
      <c r="B105" s="45"/>
      <c r="C105" s="30"/>
      <c r="D105" s="71"/>
      <c r="E105" s="72"/>
      <c r="F105" s="71"/>
      <c r="G105" s="72"/>
      <c r="H105" s="71"/>
      <c r="I105" s="72"/>
      <c r="J105" s="71"/>
      <c r="K105" s="72"/>
      <c r="L105" s="73"/>
    </row>
    <row r="106" spans="2:12" ht="15.75" thickBot="1" x14ac:dyDescent="0.3"/>
    <row r="107" spans="2:12" ht="15.75" thickBot="1" x14ac:dyDescent="0.3">
      <c r="C107" s="118">
        <v>2021</v>
      </c>
      <c r="D107" s="119"/>
      <c r="E107" s="119"/>
      <c r="F107" s="119"/>
      <c r="G107" s="119"/>
      <c r="H107" s="119"/>
      <c r="I107" s="119"/>
      <c r="J107" s="119"/>
      <c r="K107" s="119"/>
      <c r="L107" s="120"/>
    </row>
    <row r="108" spans="2:12" ht="15.75" thickBot="1" x14ac:dyDescent="0.3">
      <c r="B108" s="57" t="s">
        <v>36</v>
      </c>
      <c r="C108" s="121" t="s">
        <v>25</v>
      </c>
      <c r="D108" s="122"/>
      <c r="E108" s="121" t="s">
        <v>26</v>
      </c>
      <c r="F108" s="123"/>
      <c r="G108" s="121" t="s">
        <v>27</v>
      </c>
      <c r="H108" s="122"/>
      <c r="I108" s="123" t="s">
        <v>28</v>
      </c>
      <c r="J108" s="122"/>
      <c r="K108" s="123" t="s">
        <v>37</v>
      </c>
      <c r="L108" s="122"/>
    </row>
    <row r="109" spans="2:12" x14ac:dyDescent="0.25">
      <c r="B109" s="58">
        <v>1</v>
      </c>
      <c r="C109" s="59" t="s">
        <v>38</v>
      </c>
      <c r="D109" s="60">
        <v>0.32710717719978455</v>
      </c>
      <c r="E109" s="59" t="s">
        <v>39</v>
      </c>
      <c r="F109" s="60">
        <v>0.27152221267281273</v>
      </c>
      <c r="G109" s="59" t="s">
        <v>38</v>
      </c>
      <c r="H109" s="60">
        <v>0.23533813680435162</v>
      </c>
      <c r="I109" s="59" t="s">
        <v>39</v>
      </c>
      <c r="J109" s="60">
        <v>0.23826186849864661</v>
      </c>
      <c r="K109" s="59" t="s">
        <v>39</v>
      </c>
      <c r="L109" s="60">
        <v>0.23411085647332</v>
      </c>
    </row>
    <row r="110" spans="2:12" x14ac:dyDescent="0.25">
      <c r="B110" s="61">
        <v>2</v>
      </c>
      <c r="C110" s="62" t="s">
        <v>39</v>
      </c>
      <c r="D110" s="63">
        <v>0.20204057633689587</v>
      </c>
      <c r="E110" s="62" t="s">
        <v>40</v>
      </c>
      <c r="F110" s="63">
        <v>0.21527389396886693</v>
      </c>
      <c r="G110" s="62" t="s">
        <v>39</v>
      </c>
      <c r="H110" s="63">
        <v>0.23102154856538998</v>
      </c>
      <c r="I110" s="62" t="s">
        <v>38</v>
      </c>
      <c r="J110" s="63">
        <v>0.19563040935666923</v>
      </c>
      <c r="K110" s="62" t="s">
        <v>38</v>
      </c>
      <c r="L110" s="63">
        <v>0.23211109444486661</v>
      </c>
    </row>
    <row r="111" spans="2:12" x14ac:dyDescent="0.25">
      <c r="B111" s="61">
        <v>3</v>
      </c>
      <c r="C111" s="62" t="s">
        <v>40</v>
      </c>
      <c r="D111" s="63">
        <v>0.15233355619277364</v>
      </c>
      <c r="E111" s="62" t="s">
        <v>38</v>
      </c>
      <c r="F111" s="63">
        <v>0.17224355016142223</v>
      </c>
      <c r="G111" s="62" t="s">
        <v>40</v>
      </c>
      <c r="H111" s="63">
        <v>0.18754961398335368</v>
      </c>
      <c r="I111" s="62" t="s">
        <v>40</v>
      </c>
      <c r="J111" s="63">
        <v>0.12067152131003837</v>
      </c>
      <c r="K111" s="62" t="s">
        <v>40</v>
      </c>
      <c r="L111" s="63">
        <v>0.16718833234302238</v>
      </c>
    </row>
    <row r="112" spans="2:12" x14ac:dyDescent="0.25">
      <c r="B112" s="61">
        <v>4</v>
      </c>
      <c r="C112" s="64" t="s">
        <v>45</v>
      </c>
      <c r="D112" s="65">
        <v>5.8959818021366371E-2</v>
      </c>
      <c r="E112" s="62" t="s">
        <v>65</v>
      </c>
      <c r="F112" s="63">
        <v>5.9917058377877301E-2</v>
      </c>
      <c r="G112" s="62" t="s">
        <v>41</v>
      </c>
      <c r="H112" s="63">
        <v>9.9825518531392154E-2</v>
      </c>
      <c r="I112" s="62" t="s">
        <v>41</v>
      </c>
      <c r="J112" s="63">
        <v>0.11259851419142085</v>
      </c>
      <c r="K112" s="62" t="s">
        <v>41</v>
      </c>
      <c r="L112" s="63">
        <v>8.14343144832501E-2</v>
      </c>
    </row>
    <row r="113" spans="2:12" ht="15.75" thickBot="1" x14ac:dyDescent="0.3">
      <c r="B113" s="66">
        <v>5</v>
      </c>
      <c r="C113" s="67" t="s">
        <v>41</v>
      </c>
      <c r="D113" s="68">
        <v>5.1540265148552977E-2</v>
      </c>
      <c r="E113" s="69" t="s">
        <v>45</v>
      </c>
      <c r="F113" s="70">
        <v>5.9847639275908568E-2</v>
      </c>
      <c r="G113" s="69" t="s">
        <v>45</v>
      </c>
      <c r="H113" s="70">
        <v>5.5837095268597571E-2</v>
      </c>
      <c r="I113" s="69" t="s">
        <v>45</v>
      </c>
      <c r="J113" s="70">
        <v>7.5339685926346101E-2</v>
      </c>
      <c r="K113" s="69" t="s">
        <v>45</v>
      </c>
      <c r="L113" s="70">
        <v>6.3058912989952351E-2</v>
      </c>
    </row>
    <row r="114" spans="2:12" x14ac:dyDescent="0.25">
      <c r="B114" s="45"/>
      <c r="C114" s="30" t="s">
        <v>21</v>
      </c>
      <c r="D114" s="71"/>
      <c r="E114" s="72"/>
      <c r="F114" s="71"/>
      <c r="G114" s="72"/>
      <c r="H114" s="71"/>
      <c r="I114" s="72"/>
      <c r="J114" s="71"/>
      <c r="K114" s="72"/>
      <c r="L114" s="73"/>
    </row>
    <row r="115" spans="2:12" ht="15.75" thickBot="1" x14ac:dyDescent="0.3"/>
    <row r="116" spans="2:12" ht="15.75" thickBot="1" x14ac:dyDescent="0.3">
      <c r="C116" s="118">
        <v>2020</v>
      </c>
      <c r="D116" s="119"/>
      <c r="E116" s="119"/>
      <c r="F116" s="119"/>
      <c r="G116" s="119"/>
      <c r="H116" s="119"/>
      <c r="I116" s="119"/>
      <c r="J116" s="119"/>
      <c r="K116" s="119"/>
      <c r="L116" s="120"/>
    </row>
    <row r="117" spans="2:12" ht="15.75" thickBot="1" x14ac:dyDescent="0.3">
      <c r="B117" s="57" t="s">
        <v>36</v>
      </c>
      <c r="C117" s="121" t="s">
        <v>25</v>
      </c>
      <c r="D117" s="122"/>
      <c r="E117" s="121" t="s">
        <v>26</v>
      </c>
      <c r="F117" s="123"/>
      <c r="G117" s="121" t="s">
        <v>27</v>
      </c>
      <c r="H117" s="122"/>
      <c r="I117" s="123" t="s">
        <v>28</v>
      </c>
      <c r="J117" s="122"/>
      <c r="K117" s="123" t="s">
        <v>37</v>
      </c>
      <c r="L117" s="122"/>
    </row>
    <row r="118" spans="2:12" x14ac:dyDescent="0.25">
      <c r="B118" s="58">
        <v>1</v>
      </c>
      <c r="C118" s="59" t="s">
        <v>38</v>
      </c>
      <c r="D118" s="60">
        <v>0.33092107346076488</v>
      </c>
      <c r="E118" s="59" t="s">
        <v>39</v>
      </c>
      <c r="F118" s="60">
        <v>0.23970470764720278</v>
      </c>
      <c r="G118" s="59" t="s">
        <v>38</v>
      </c>
      <c r="H118" s="60">
        <v>0.36478767043807736</v>
      </c>
      <c r="I118" s="59" t="s">
        <v>38</v>
      </c>
      <c r="J118" s="60">
        <v>0.38417396110208624</v>
      </c>
      <c r="K118" s="59" t="s">
        <v>38</v>
      </c>
      <c r="L118" s="60">
        <v>0.33504492289158205</v>
      </c>
    </row>
    <row r="119" spans="2:12" x14ac:dyDescent="0.25">
      <c r="B119" s="61">
        <v>2</v>
      </c>
      <c r="C119" s="62" t="s">
        <v>40</v>
      </c>
      <c r="D119" s="63">
        <v>0.20488655776254225</v>
      </c>
      <c r="E119" s="62" t="s">
        <v>38</v>
      </c>
      <c r="F119" s="63">
        <v>0.22947588599538604</v>
      </c>
      <c r="G119" s="62" t="s">
        <v>40</v>
      </c>
      <c r="H119" s="63">
        <v>0.22966383437107382</v>
      </c>
      <c r="I119" s="62" t="s">
        <v>40</v>
      </c>
      <c r="J119" s="63">
        <v>0.21011748630408009</v>
      </c>
      <c r="K119" s="62" t="s">
        <v>40</v>
      </c>
      <c r="L119" s="63">
        <v>0.21068091092544403</v>
      </c>
    </row>
    <row r="120" spans="2:12" x14ac:dyDescent="0.25">
      <c r="B120" s="61">
        <v>3</v>
      </c>
      <c r="C120" s="62" t="s">
        <v>39</v>
      </c>
      <c r="D120" s="63">
        <v>0.20073344954385161</v>
      </c>
      <c r="E120" s="62" t="s">
        <v>40</v>
      </c>
      <c r="F120" s="63">
        <v>0.19416440666508922</v>
      </c>
      <c r="G120" s="62" t="s">
        <v>39</v>
      </c>
      <c r="H120" s="63">
        <v>0.10808518541473637</v>
      </c>
      <c r="I120" s="62" t="s">
        <v>39</v>
      </c>
      <c r="J120" s="63">
        <v>0.17547437342082042</v>
      </c>
      <c r="K120" s="62" t="s">
        <v>39</v>
      </c>
      <c r="L120" s="63">
        <v>0.1771623107592267</v>
      </c>
    </row>
    <row r="121" spans="2:12" x14ac:dyDescent="0.25">
      <c r="B121" s="61">
        <v>4</v>
      </c>
      <c r="C121" s="64" t="s">
        <v>45</v>
      </c>
      <c r="D121" s="65">
        <v>6.247938044049732E-2</v>
      </c>
      <c r="E121" s="62" t="s">
        <v>65</v>
      </c>
      <c r="F121" s="63">
        <v>7.7478467448874058E-2</v>
      </c>
      <c r="G121" s="62" t="s">
        <v>44</v>
      </c>
      <c r="H121" s="63">
        <v>5.6063136585104048E-2</v>
      </c>
      <c r="I121" s="62" t="s">
        <v>45</v>
      </c>
      <c r="J121" s="63">
        <v>6.3020849694868764E-2</v>
      </c>
      <c r="K121" s="62" t="s">
        <v>45</v>
      </c>
      <c r="L121" s="63">
        <v>4.8764802663317425E-2</v>
      </c>
    </row>
    <row r="122" spans="2:12" ht="15.75" thickBot="1" x14ac:dyDescent="0.3">
      <c r="B122" s="66">
        <v>5</v>
      </c>
      <c r="C122" s="67" t="s">
        <v>44</v>
      </c>
      <c r="D122" s="68">
        <v>3.7001444479268182E-2</v>
      </c>
      <c r="E122" s="69" t="s">
        <v>43</v>
      </c>
      <c r="F122" s="70">
        <v>6.1989401345120827E-2</v>
      </c>
      <c r="G122" s="69" t="s">
        <v>45</v>
      </c>
      <c r="H122" s="70">
        <v>4.5419821938425003E-2</v>
      </c>
      <c r="I122" s="69" t="s">
        <v>48</v>
      </c>
      <c r="J122" s="70">
        <v>3.789052785790515E-2</v>
      </c>
      <c r="K122" s="69" t="s">
        <v>44</v>
      </c>
      <c r="L122" s="70">
        <v>4.22387423106797E-2</v>
      </c>
    </row>
    <row r="123" spans="2:12" x14ac:dyDescent="0.25">
      <c r="B123" s="45"/>
      <c r="C123" s="30" t="s">
        <v>21</v>
      </c>
      <c r="D123" s="71"/>
      <c r="E123" s="72"/>
      <c r="F123" s="71"/>
      <c r="G123" s="72"/>
      <c r="H123" s="71"/>
      <c r="I123" s="72"/>
      <c r="J123" s="71"/>
      <c r="K123" s="72"/>
      <c r="L123" s="73"/>
    </row>
    <row r="124" spans="2:12" ht="15.75" thickBot="1" x14ac:dyDescent="0.3"/>
    <row r="125" spans="2:12" ht="15.75" thickBot="1" x14ac:dyDescent="0.3">
      <c r="C125" s="118">
        <v>2019</v>
      </c>
      <c r="D125" s="119"/>
      <c r="E125" s="119"/>
      <c r="F125" s="119"/>
      <c r="G125" s="119"/>
      <c r="H125" s="119"/>
      <c r="I125" s="119"/>
      <c r="J125" s="119"/>
      <c r="K125" s="119"/>
      <c r="L125" s="120"/>
    </row>
    <row r="126" spans="2:12" ht="15.75" thickBot="1" x14ac:dyDescent="0.3">
      <c r="B126" s="57" t="s">
        <v>36</v>
      </c>
      <c r="C126" s="121" t="s">
        <v>25</v>
      </c>
      <c r="D126" s="122"/>
      <c r="E126" s="121" t="s">
        <v>26</v>
      </c>
      <c r="F126" s="123"/>
      <c r="G126" s="121" t="s">
        <v>27</v>
      </c>
      <c r="H126" s="122"/>
      <c r="I126" s="123" t="s">
        <v>28</v>
      </c>
      <c r="J126" s="122"/>
      <c r="K126" s="123" t="s">
        <v>37</v>
      </c>
      <c r="L126" s="122"/>
    </row>
    <row r="127" spans="2:12" x14ac:dyDescent="0.25">
      <c r="B127" s="58">
        <v>1</v>
      </c>
      <c r="C127" s="59" t="s">
        <v>39</v>
      </c>
      <c r="D127" s="60">
        <v>0.2728502212487976</v>
      </c>
      <c r="E127" s="59" t="s">
        <v>38</v>
      </c>
      <c r="F127" s="60">
        <v>0.22661756725988463</v>
      </c>
      <c r="G127" s="59" t="s">
        <v>38</v>
      </c>
      <c r="H127" s="60">
        <v>0.22336502553413376</v>
      </c>
      <c r="I127" s="59" t="s">
        <v>39</v>
      </c>
      <c r="J127" s="60">
        <v>0.2422233102174913</v>
      </c>
      <c r="K127" s="59" t="s">
        <v>39</v>
      </c>
      <c r="L127" s="60">
        <v>0.23172980255898815</v>
      </c>
    </row>
    <row r="128" spans="2:12" x14ac:dyDescent="0.25">
      <c r="B128" s="61">
        <v>2</v>
      </c>
      <c r="C128" s="62" t="s">
        <v>38</v>
      </c>
      <c r="D128" s="63">
        <v>0.2540807154508371</v>
      </c>
      <c r="E128" s="62" t="s">
        <v>39</v>
      </c>
      <c r="F128" s="63">
        <v>0.22474847784380611</v>
      </c>
      <c r="G128" s="62" t="s">
        <v>39</v>
      </c>
      <c r="H128" s="63">
        <v>0.21211440005260582</v>
      </c>
      <c r="I128" s="62" t="s">
        <v>38</v>
      </c>
      <c r="J128" s="63">
        <v>0.21302310457433984</v>
      </c>
      <c r="K128" s="62" t="s">
        <v>38</v>
      </c>
      <c r="L128" s="63">
        <v>0.22970803742661172</v>
      </c>
    </row>
    <row r="129" spans="2:12" x14ac:dyDescent="0.25">
      <c r="B129" s="61">
        <v>3</v>
      </c>
      <c r="C129" s="62" t="s">
        <v>40</v>
      </c>
      <c r="D129" s="63">
        <v>0.16206319920382395</v>
      </c>
      <c r="E129" s="62" t="s">
        <v>40</v>
      </c>
      <c r="F129" s="63">
        <v>0.21751105254281075</v>
      </c>
      <c r="G129" s="62" t="s">
        <v>40</v>
      </c>
      <c r="H129" s="63">
        <v>0.21165745968472108</v>
      </c>
      <c r="I129" s="62" t="s">
        <v>40</v>
      </c>
      <c r="J129" s="63">
        <v>0.18843175937651346</v>
      </c>
      <c r="K129" s="62" t="s">
        <v>40</v>
      </c>
      <c r="L129" s="63">
        <v>0.19716693055941484</v>
      </c>
    </row>
    <row r="130" spans="2:12" x14ac:dyDescent="0.25">
      <c r="B130" s="61">
        <v>4</v>
      </c>
      <c r="C130" s="64" t="s">
        <v>45</v>
      </c>
      <c r="D130" s="65">
        <v>6.7201907429127905E-2</v>
      </c>
      <c r="E130" s="62" t="s">
        <v>41</v>
      </c>
      <c r="F130" s="63">
        <v>8.2994353326555442E-2</v>
      </c>
      <c r="G130" s="62" t="s">
        <v>41</v>
      </c>
      <c r="H130" s="63">
        <v>7.5668801885415443E-2</v>
      </c>
      <c r="I130" s="62" t="s">
        <v>44</v>
      </c>
      <c r="J130" s="63">
        <v>5.577878591105688E-2</v>
      </c>
      <c r="K130" s="62" t="s">
        <v>41</v>
      </c>
      <c r="L130" s="63">
        <v>6.2651814585291357E-2</v>
      </c>
    </row>
    <row r="131" spans="2:12" ht="15.75" thickBot="1" x14ac:dyDescent="0.3">
      <c r="B131" s="66">
        <v>5</v>
      </c>
      <c r="C131" s="67" t="s">
        <v>41</v>
      </c>
      <c r="D131" s="68">
        <v>6.5803576502433833E-2</v>
      </c>
      <c r="E131" s="69" t="s">
        <v>45</v>
      </c>
      <c r="F131" s="70">
        <v>7.1347059302611482E-2</v>
      </c>
      <c r="G131" s="69" t="s">
        <v>45</v>
      </c>
      <c r="H131" s="70">
        <v>6.5169648184370169E-2</v>
      </c>
      <c r="I131" s="69" t="s">
        <v>45</v>
      </c>
      <c r="J131" s="70">
        <v>5.0021506946175638E-2</v>
      </c>
      <c r="K131" s="69" t="s">
        <v>45</v>
      </c>
      <c r="L131" s="70">
        <v>6.2621279761914284E-2</v>
      </c>
    </row>
    <row r="132" spans="2:12" x14ac:dyDescent="0.25">
      <c r="B132" s="45"/>
      <c r="C132" s="30" t="s">
        <v>21</v>
      </c>
      <c r="D132" s="71"/>
      <c r="E132" s="72"/>
      <c r="F132" s="71"/>
      <c r="G132" s="72"/>
      <c r="H132" s="71"/>
      <c r="I132" s="72"/>
      <c r="J132" s="71"/>
      <c r="K132" s="72"/>
      <c r="L132" s="73"/>
    </row>
    <row r="133" spans="2:12" ht="15.75" thickBot="1" x14ac:dyDescent="0.3"/>
    <row r="134" spans="2:12" ht="15.75" thickBot="1" x14ac:dyDescent="0.3">
      <c r="C134" s="118">
        <v>2018</v>
      </c>
      <c r="D134" s="119"/>
      <c r="E134" s="119"/>
      <c r="F134" s="119"/>
      <c r="G134" s="119"/>
      <c r="H134" s="119"/>
      <c r="I134" s="119"/>
      <c r="J134" s="119"/>
      <c r="K134" s="119"/>
      <c r="L134" s="120"/>
    </row>
    <row r="135" spans="2:12" ht="15.75" thickBot="1" x14ac:dyDescent="0.3">
      <c r="B135" s="57" t="s">
        <v>36</v>
      </c>
      <c r="C135" s="121" t="s">
        <v>25</v>
      </c>
      <c r="D135" s="122"/>
      <c r="E135" s="121" t="s">
        <v>26</v>
      </c>
      <c r="F135" s="123"/>
      <c r="G135" s="121" t="s">
        <v>27</v>
      </c>
      <c r="H135" s="122"/>
      <c r="I135" s="123" t="s">
        <v>28</v>
      </c>
      <c r="J135" s="122"/>
      <c r="K135" s="123" t="s">
        <v>37</v>
      </c>
      <c r="L135" s="122"/>
    </row>
    <row r="136" spans="2:12" x14ac:dyDescent="0.25">
      <c r="B136" s="58">
        <v>1</v>
      </c>
      <c r="C136" s="59" t="s">
        <v>38</v>
      </c>
      <c r="D136" s="60">
        <v>0.31806303145780829</v>
      </c>
      <c r="E136" s="59" t="s">
        <v>38</v>
      </c>
      <c r="F136" s="60">
        <v>0.26349415597891135</v>
      </c>
      <c r="G136" s="59" t="s">
        <v>39</v>
      </c>
      <c r="H136" s="60">
        <v>0.22822162644706745</v>
      </c>
      <c r="I136" s="59" t="s">
        <v>39</v>
      </c>
      <c r="J136" s="60">
        <v>0.31996482681121041</v>
      </c>
      <c r="K136" s="59" t="s">
        <v>39</v>
      </c>
      <c r="L136" s="60">
        <v>0.23022184711145621</v>
      </c>
    </row>
    <row r="137" spans="2:12" x14ac:dyDescent="0.25">
      <c r="B137" s="61">
        <v>2</v>
      </c>
      <c r="C137" s="62" t="s">
        <v>39</v>
      </c>
      <c r="D137" s="63">
        <v>0.18926512077815993</v>
      </c>
      <c r="E137" s="62" t="s">
        <v>39</v>
      </c>
      <c r="F137" s="63">
        <v>0.17621894292611653</v>
      </c>
      <c r="G137" s="62" t="s">
        <v>40</v>
      </c>
      <c r="H137" s="63">
        <v>0.1771936465811513</v>
      </c>
      <c r="I137" s="62" t="s">
        <v>38</v>
      </c>
      <c r="J137" s="63">
        <v>0.17440667692852518</v>
      </c>
      <c r="K137" s="62" t="s">
        <v>38</v>
      </c>
      <c r="L137" s="63">
        <v>0.22822414604981084</v>
      </c>
    </row>
    <row r="138" spans="2:12" x14ac:dyDescent="0.25">
      <c r="B138" s="61">
        <v>3</v>
      </c>
      <c r="C138" s="62" t="s">
        <v>40</v>
      </c>
      <c r="D138" s="63">
        <v>0.13426415548686932</v>
      </c>
      <c r="E138" s="62" t="s">
        <v>40</v>
      </c>
      <c r="F138" s="63">
        <v>0.15912487928873487</v>
      </c>
      <c r="G138" s="62" t="s">
        <v>38</v>
      </c>
      <c r="H138" s="63">
        <v>0.15226627580681565</v>
      </c>
      <c r="I138" s="62" t="s">
        <v>40</v>
      </c>
      <c r="J138" s="63">
        <v>0.15866373645079176</v>
      </c>
      <c r="K138" s="62" t="s">
        <v>40</v>
      </c>
      <c r="L138" s="63">
        <v>0.15678846791436768</v>
      </c>
    </row>
    <row r="139" spans="2:12" x14ac:dyDescent="0.25">
      <c r="B139" s="61">
        <v>4</v>
      </c>
      <c r="C139" s="64" t="s">
        <v>41</v>
      </c>
      <c r="D139" s="65">
        <v>0.11159850250968191</v>
      </c>
      <c r="E139" s="62" t="s">
        <v>41</v>
      </c>
      <c r="F139" s="63">
        <v>0.11172205615375543</v>
      </c>
      <c r="G139" s="62" t="s">
        <v>41</v>
      </c>
      <c r="H139" s="63">
        <v>0.11686060878981415</v>
      </c>
      <c r="I139" s="62" t="s">
        <v>45</v>
      </c>
      <c r="J139" s="63">
        <v>6.206397102933555E-2</v>
      </c>
      <c r="K139" s="62" t="s">
        <v>41</v>
      </c>
      <c r="L139" s="63">
        <v>9.524957832949546E-2</v>
      </c>
    </row>
    <row r="140" spans="2:12" ht="15.75" thickBot="1" x14ac:dyDescent="0.3">
      <c r="B140" s="66">
        <v>5</v>
      </c>
      <c r="C140" s="67" t="s">
        <v>42</v>
      </c>
      <c r="D140" s="68">
        <v>4.8910058607742127E-2</v>
      </c>
      <c r="E140" s="69" t="s">
        <v>43</v>
      </c>
      <c r="F140" s="70">
        <v>7.6842949735761321E-2</v>
      </c>
      <c r="G140" s="69" t="s">
        <v>43</v>
      </c>
      <c r="H140" s="70">
        <v>7.1663540520067126E-2</v>
      </c>
      <c r="I140" s="69" t="s">
        <v>44</v>
      </c>
      <c r="J140" s="70">
        <v>5.0791413693757684E-2</v>
      </c>
      <c r="K140" s="69" t="s">
        <v>44</v>
      </c>
      <c r="L140" s="70">
        <v>5.0819081775474131E-2</v>
      </c>
    </row>
    <row r="141" spans="2:12" x14ac:dyDescent="0.25">
      <c r="B141" s="45"/>
      <c r="C141" s="30" t="s">
        <v>21</v>
      </c>
      <c r="D141" s="71"/>
      <c r="E141" s="72"/>
      <c r="F141" s="71"/>
      <c r="G141" s="72"/>
      <c r="H141" s="71"/>
      <c r="I141" s="72"/>
      <c r="J141" s="71"/>
      <c r="K141" s="72"/>
      <c r="L141" s="73"/>
    </row>
    <row r="142" spans="2:12" ht="15.75" thickBot="1" x14ac:dyDescent="0.3"/>
    <row r="143" spans="2:12" ht="15.75" thickBot="1" x14ac:dyDescent="0.3">
      <c r="C143" s="118">
        <v>2017</v>
      </c>
      <c r="D143" s="119"/>
      <c r="E143" s="119"/>
      <c r="F143" s="119"/>
      <c r="G143" s="119"/>
      <c r="H143" s="119"/>
      <c r="I143" s="119"/>
      <c r="J143" s="119"/>
      <c r="K143" s="119"/>
      <c r="L143" s="120"/>
    </row>
    <row r="144" spans="2:12" ht="15.75" thickBot="1" x14ac:dyDescent="0.3">
      <c r="B144" s="57" t="s">
        <v>36</v>
      </c>
      <c r="C144" s="121" t="s">
        <v>25</v>
      </c>
      <c r="D144" s="122"/>
      <c r="E144" s="121" t="s">
        <v>26</v>
      </c>
      <c r="F144" s="123"/>
      <c r="G144" s="121" t="s">
        <v>27</v>
      </c>
      <c r="H144" s="122"/>
      <c r="I144" s="123" t="s">
        <v>28</v>
      </c>
      <c r="J144" s="122"/>
      <c r="K144" s="123" t="s">
        <v>37</v>
      </c>
      <c r="L144" s="122"/>
    </row>
    <row r="145" spans="2:12" x14ac:dyDescent="0.25">
      <c r="B145" s="58">
        <v>1</v>
      </c>
      <c r="C145" s="59" t="s">
        <v>38</v>
      </c>
      <c r="D145" s="60">
        <v>0.38801384560138408</v>
      </c>
      <c r="E145" s="59" t="s">
        <v>38</v>
      </c>
      <c r="F145" s="60">
        <v>0.35999293322953246</v>
      </c>
      <c r="G145" s="59" t="s">
        <v>38</v>
      </c>
      <c r="H145" s="60">
        <v>0.34558722607808934</v>
      </c>
      <c r="I145" s="59" t="s">
        <v>39</v>
      </c>
      <c r="J145" s="60">
        <v>0.29356348166512347</v>
      </c>
      <c r="K145" s="59" t="s">
        <v>38</v>
      </c>
      <c r="L145" s="60">
        <v>0.33419482984886295</v>
      </c>
    </row>
    <row r="146" spans="2:12" x14ac:dyDescent="0.25">
      <c r="B146" s="61">
        <v>2</v>
      </c>
      <c r="C146" s="62" t="s">
        <v>39</v>
      </c>
      <c r="D146" s="63">
        <v>0.26290330197273004</v>
      </c>
      <c r="E146" s="62" t="s">
        <v>39</v>
      </c>
      <c r="F146" s="63">
        <v>0.23160742772465584</v>
      </c>
      <c r="G146" s="62" t="s">
        <v>40</v>
      </c>
      <c r="H146" s="63">
        <v>0.17425687985845154</v>
      </c>
      <c r="I146" s="62" t="s">
        <v>38</v>
      </c>
      <c r="J146" s="63">
        <v>0.25021853677986894</v>
      </c>
      <c r="K146" s="62" t="s">
        <v>39</v>
      </c>
      <c r="L146" s="63">
        <v>0.2362362227985082</v>
      </c>
    </row>
    <row r="147" spans="2:12" x14ac:dyDescent="0.25">
      <c r="B147" s="61">
        <v>3</v>
      </c>
      <c r="C147" s="62" t="s">
        <v>40</v>
      </c>
      <c r="D147" s="63">
        <v>0.10014020572208907</v>
      </c>
      <c r="E147" s="62" t="s">
        <v>40</v>
      </c>
      <c r="F147" s="63">
        <v>0.15087352894063361</v>
      </c>
      <c r="G147" s="62" t="s">
        <v>39</v>
      </c>
      <c r="H147" s="63">
        <v>0.15735184965947241</v>
      </c>
      <c r="I147" s="62" t="s">
        <v>40</v>
      </c>
      <c r="J147" s="63">
        <v>0.12069914476226136</v>
      </c>
      <c r="K147" s="62" t="s">
        <v>40</v>
      </c>
      <c r="L147" s="63">
        <v>0.13659631145400408</v>
      </c>
    </row>
    <row r="148" spans="2:12" x14ac:dyDescent="0.25">
      <c r="B148" s="61">
        <v>4</v>
      </c>
      <c r="C148" s="64" t="s">
        <v>41</v>
      </c>
      <c r="D148" s="65">
        <v>8.5923410185855448E-2</v>
      </c>
      <c r="E148" s="62" t="s">
        <v>41</v>
      </c>
      <c r="F148" s="63">
        <v>0.1020301392145526</v>
      </c>
      <c r="G148" s="62" t="s">
        <v>41</v>
      </c>
      <c r="H148" s="63">
        <v>0.10121731476711575</v>
      </c>
      <c r="I148" s="62" t="s">
        <v>41</v>
      </c>
      <c r="J148" s="63">
        <v>0.11429721144278567</v>
      </c>
      <c r="K148" s="62" t="s">
        <v>41</v>
      </c>
      <c r="L148" s="63">
        <v>0.10277191950104905</v>
      </c>
    </row>
    <row r="149" spans="2:12" ht="15.75" thickBot="1" x14ac:dyDescent="0.3">
      <c r="B149" s="66">
        <v>5</v>
      </c>
      <c r="C149" s="67" t="s">
        <v>43</v>
      </c>
      <c r="D149" s="68">
        <v>3.8103321191512725E-2</v>
      </c>
      <c r="E149" s="69" t="s">
        <v>44</v>
      </c>
      <c r="F149" s="70">
        <v>4.0999802006802692E-2</v>
      </c>
      <c r="G149" s="69" t="s">
        <v>44</v>
      </c>
      <c r="H149" s="70">
        <v>6.5995933175882454E-2</v>
      </c>
      <c r="I149" s="69" t="s">
        <v>42</v>
      </c>
      <c r="J149" s="70">
        <v>5.0679157555109315E-2</v>
      </c>
      <c r="K149" s="69" t="s">
        <v>44</v>
      </c>
      <c r="L149" s="70">
        <v>4.0724300592549556E-2</v>
      </c>
    </row>
    <row r="150" spans="2:12" x14ac:dyDescent="0.25">
      <c r="B150" s="45"/>
      <c r="C150" s="30" t="s">
        <v>21</v>
      </c>
      <c r="D150" s="71"/>
      <c r="E150" s="72"/>
      <c r="F150" s="71"/>
      <c r="G150" s="72"/>
      <c r="H150" s="71"/>
      <c r="I150" s="72"/>
      <c r="J150" s="71"/>
      <c r="K150" s="72"/>
      <c r="L150" s="73"/>
    </row>
    <row r="151" spans="2:12" ht="15.75" thickBot="1" x14ac:dyDescent="0.3"/>
    <row r="152" spans="2:12" ht="15.75" thickBot="1" x14ac:dyDescent="0.3">
      <c r="C152" s="118">
        <v>2016</v>
      </c>
      <c r="D152" s="119"/>
      <c r="E152" s="119"/>
      <c r="F152" s="119"/>
      <c r="G152" s="119"/>
      <c r="H152" s="119"/>
      <c r="I152" s="119"/>
      <c r="J152" s="119"/>
      <c r="K152" s="119"/>
      <c r="L152" s="120"/>
    </row>
    <row r="153" spans="2:12" ht="15.75" thickBot="1" x14ac:dyDescent="0.3">
      <c r="B153" s="57" t="s">
        <v>36</v>
      </c>
      <c r="C153" s="121" t="s">
        <v>25</v>
      </c>
      <c r="D153" s="122"/>
      <c r="E153" s="121" t="s">
        <v>26</v>
      </c>
      <c r="F153" s="123"/>
      <c r="G153" s="121" t="s">
        <v>27</v>
      </c>
      <c r="H153" s="122"/>
      <c r="I153" s="123" t="s">
        <v>28</v>
      </c>
      <c r="J153" s="122"/>
      <c r="K153" s="123" t="s">
        <v>37</v>
      </c>
      <c r="L153" s="122"/>
    </row>
    <row r="154" spans="2:12" x14ac:dyDescent="0.25">
      <c r="B154" s="58">
        <v>1</v>
      </c>
      <c r="C154" s="59" t="s">
        <v>38</v>
      </c>
      <c r="D154" s="60">
        <v>0.41395425735731167</v>
      </c>
      <c r="E154" s="59" t="s">
        <v>38</v>
      </c>
      <c r="F154" s="60">
        <v>0.50188595944887526</v>
      </c>
      <c r="G154" s="59" t="s">
        <v>38</v>
      </c>
      <c r="H154" s="60">
        <v>0.54977892852876475</v>
      </c>
      <c r="I154" s="59" t="s">
        <v>38</v>
      </c>
      <c r="J154" s="60">
        <v>0.37762305190650436</v>
      </c>
      <c r="K154" s="59" t="s">
        <v>38</v>
      </c>
      <c r="L154" s="60">
        <v>0.46006580522081769</v>
      </c>
    </row>
    <row r="155" spans="2:12" x14ac:dyDescent="0.25">
      <c r="B155" s="61">
        <v>2</v>
      </c>
      <c r="C155" s="62" t="s">
        <v>39</v>
      </c>
      <c r="D155" s="63">
        <v>0.28476653375071576</v>
      </c>
      <c r="E155" s="62" t="s">
        <v>39</v>
      </c>
      <c r="F155" s="63">
        <v>0.22259014517295672</v>
      </c>
      <c r="G155" s="62" t="s">
        <v>40</v>
      </c>
      <c r="H155" s="63">
        <v>0.13745232872580465</v>
      </c>
      <c r="I155" s="62" t="s">
        <v>39</v>
      </c>
      <c r="J155" s="63">
        <v>0.28010711969135788</v>
      </c>
      <c r="K155" s="62" t="s">
        <v>39</v>
      </c>
      <c r="L155" s="63">
        <v>0.21474375291427741</v>
      </c>
    </row>
    <row r="156" spans="2:12" x14ac:dyDescent="0.25">
      <c r="B156" s="61">
        <v>3</v>
      </c>
      <c r="C156" s="62" t="s">
        <v>40</v>
      </c>
      <c r="D156" s="63">
        <v>0.10932320084530608</v>
      </c>
      <c r="E156" s="62" t="s">
        <v>40</v>
      </c>
      <c r="F156" s="63">
        <v>0.11752919137184967</v>
      </c>
      <c r="G156" s="62" t="s">
        <v>41</v>
      </c>
      <c r="H156" s="63">
        <v>8.9545783940573206E-2</v>
      </c>
      <c r="I156" s="62" t="s">
        <v>40</v>
      </c>
      <c r="J156" s="63">
        <v>0.10585605961929773</v>
      </c>
      <c r="K156" s="62" t="s">
        <v>40</v>
      </c>
      <c r="L156" s="63">
        <v>0.11776881831155075</v>
      </c>
    </row>
    <row r="157" spans="2:12" x14ac:dyDescent="0.25">
      <c r="B157" s="61">
        <v>4</v>
      </c>
      <c r="C157" s="64" t="s">
        <v>43</v>
      </c>
      <c r="D157" s="65">
        <v>5.1510478489329818E-2</v>
      </c>
      <c r="E157" s="62" t="s">
        <v>41</v>
      </c>
      <c r="F157" s="63">
        <v>4.5485407587769047E-2</v>
      </c>
      <c r="G157" s="62" t="s">
        <v>39</v>
      </c>
      <c r="H157" s="63">
        <v>8.2798755290902692E-2</v>
      </c>
      <c r="I157" s="62" t="s">
        <v>44</v>
      </c>
      <c r="J157" s="63">
        <v>7.7348137565437694E-2</v>
      </c>
      <c r="K157" s="62" t="s">
        <v>41</v>
      </c>
      <c r="L157" s="63">
        <v>5.8257562231750375E-2</v>
      </c>
    </row>
    <row r="158" spans="2:12" ht="15.75" thickBot="1" x14ac:dyDescent="0.3">
      <c r="B158" s="66">
        <v>5</v>
      </c>
      <c r="C158" s="67" t="s">
        <v>45</v>
      </c>
      <c r="D158" s="68">
        <v>5.0526782446516906E-2</v>
      </c>
      <c r="E158" s="69" t="s">
        <v>43</v>
      </c>
      <c r="F158" s="70">
        <v>4.0564190550062849E-2</v>
      </c>
      <c r="G158" s="69" t="s">
        <v>44</v>
      </c>
      <c r="H158" s="70">
        <v>4.8830584035268042E-2</v>
      </c>
      <c r="I158" s="69" t="s">
        <v>41</v>
      </c>
      <c r="J158" s="70">
        <v>5.2944171507597858E-2</v>
      </c>
      <c r="K158" s="69" t="s">
        <v>44</v>
      </c>
      <c r="L158" s="70">
        <v>4.3631733932012043E-2</v>
      </c>
    </row>
    <row r="159" spans="2:12" x14ac:dyDescent="0.25">
      <c r="B159" s="45"/>
      <c r="C159" s="30" t="s">
        <v>21</v>
      </c>
      <c r="D159" s="71"/>
      <c r="E159" s="72"/>
      <c r="F159" s="71"/>
      <c r="G159" s="72"/>
      <c r="H159" s="71"/>
      <c r="I159" s="72"/>
      <c r="J159" s="71"/>
      <c r="K159" s="72"/>
      <c r="L159" s="73"/>
    </row>
    <row r="160" spans="2:12" ht="15.75" thickBot="1" x14ac:dyDescent="0.3"/>
    <row r="161" spans="2:12" ht="15.75" thickBot="1" x14ac:dyDescent="0.3">
      <c r="C161" s="118">
        <v>2015</v>
      </c>
      <c r="D161" s="119"/>
      <c r="E161" s="119"/>
      <c r="F161" s="119"/>
      <c r="G161" s="119"/>
      <c r="H161" s="119"/>
      <c r="I161" s="119"/>
      <c r="J161" s="119"/>
      <c r="K161" s="119"/>
      <c r="L161" s="120"/>
    </row>
    <row r="162" spans="2:12" ht="15.75" thickBot="1" x14ac:dyDescent="0.3">
      <c r="B162" s="57" t="s">
        <v>36</v>
      </c>
      <c r="C162" s="121" t="s">
        <v>25</v>
      </c>
      <c r="D162" s="122"/>
      <c r="E162" s="121" t="s">
        <v>26</v>
      </c>
      <c r="F162" s="123"/>
      <c r="G162" s="121" t="s">
        <v>27</v>
      </c>
      <c r="H162" s="122"/>
      <c r="I162" s="123" t="s">
        <v>28</v>
      </c>
      <c r="J162" s="122"/>
      <c r="K162" s="123" t="s">
        <v>37</v>
      </c>
      <c r="L162" s="122"/>
    </row>
    <row r="163" spans="2:12" x14ac:dyDescent="0.25">
      <c r="B163" s="58">
        <v>1</v>
      </c>
      <c r="C163" s="59" t="s">
        <v>39</v>
      </c>
      <c r="D163" s="60">
        <v>0.39184600638913186</v>
      </c>
      <c r="E163" s="59" t="s">
        <v>39</v>
      </c>
      <c r="F163" s="60">
        <v>0.31753095382252439</v>
      </c>
      <c r="G163" s="59" t="s">
        <v>38</v>
      </c>
      <c r="H163" s="60">
        <v>0.28754354641860325</v>
      </c>
      <c r="I163" s="59" t="s">
        <v>46</v>
      </c>
      <c r="J163" s="60">
        <v>0.46710512649408975</v>
      </c>
      <c r="K163" s="59" t="s">
        <v>39</v>
      </c>
      <c r="L163" s="60">
        <v>0.26346029814708044</v>
      </c>
    </row>
    <row r="164" spans="2:12" x14ac:dyDescent="0.25">
      <c r="B164" s="61">
        <v>2</v>
      </c>
      <c r="C164" s="62" t="s">
        <v>46</v>
      </c>
      <c r="D164" s="63">
        <v>0.24414783817913505</v>
      </c>
      <c r="E164" s="62" t="s">
        <v>38</v>
      </c>
      <c r="F164" s="63">
        <v>0.30477097103598433</v>
      </c>
      <c r="G164" s="62" t="s">
        <v>40</v>
      </c>
      <c r="H164" s="63">
        <v>0.21531747031085036</v>
      </c>
      <c r="I164" s="62" t="s">
        <v>38</v>
      </c>
      <c r="J164" s="63">
        <v>0.17652024239427083</v>
      </c>
      <c r="K164" s="62" t="s">
        <v>46</v>
      </c>
      <c r="L164" s="63">
        <v>0.24358640481964319</v>
      </c>
    </row>
    <row r="165" spans="2:12" x14ac:dyDescent="0.25">
      <c r="B165" s="61">
        <v>3</v>
      </c>
      <c r="C165" s="62" t="s">
        <v>38</v>
      </c>
      <c r="D165" s="63">
        <v>0.17838307508788256</v>
      </c>
      <c r="E165" s="62" t="s">
        <v>45</v>
      </c>
      <c r="F165" s="63">
        <v>0.10404729562743151</v>
      </c>
      <c r="G165" s="62" t="s">
        <v>39</v>
      </c>
      <c r="H165" s="63">
        <v>0.2118308745905523</v>
      </c>
      <c r="I165" s="62" t="s">
        <v>39</v>
      </c>
      <c r="J165" s="63">
        <v>0.15982994091925881</v>
      </c>
      <c r="K165" s="62" t="s">
        <v>38</v>
      </c>
      <c r="L165" s="63">
        <v>0.2196545349342528</v>
      </c>
    </row>
    <row r="166" spans="2:12" x14ac:dyDescent="0.25">
      <c r="B166" s="61">
        <v>4</v>
      </c>
      <c r="C166" s="62" t="s">
        <v>40</v>
      </c>
      <c r="D166" s="63">
        <v>8.8730442067311135E-2</v>
      </c>
      <c r="E166" s="62" t="s">
        <v>40</v>
      </c>
      <c r="F166" s="63">
        <v>9.1768129008372432E-2</v>
      </c>
      <c r="G166" s="62" t="s">
        <v>44</v>
      </c>
      <c r="H166" s="63">
        <v>9.8682033589750001E-2</v>
      </c>
      <c r="I166" s="62" t="s">
        <v>40</v>
      </c>
      <c r="J166" s="63">
        <v>8.0167352074394141E-2</v>
      </c>
      <c r="K166" s="62" t="s">
        <v>40</v>
      </c>
      <c r="L166" s="63">
        <v>0.10976716896813768</v>
      </c>
    </row>
    <row r="167" spans="2:12" ht="15.75" thickBot="1" x14ac:dyDescent="0.3">
      <c r="B167" s="66">
        <v>5</v>
      </c>
      <c r="C167" s="69" t="s">
        <v>43</v>
      </c>
      <c r="D167" s="70">
        <v>4.6818812301122177E-2</v>
      </c>
      <c r="E167" s="69" t="s">
        <v>46</v>
      </c>
      <c r="F167" s="70">
        <v>7.7254047647191182E-2</v>
      </c>
      <c r="G167" s="69" t="s">
        <v>45</v>
      </c>
      <c r="H167" s="70">
        <v>6.2225664013141731E-2</v>
      </c>
      <c r="I167" s="69" t="s">
        <v>44</v>
      </c>
      <c r="J167" s="70">
        <v>3.953376826729809E-2</v>
      </c>
      <c r="K167" s="69" t="s">
        <v>45</v>
      </c>
      <c r="L167" s="70">
        <v>3.8002686240271318E-2</v>
      </c>
    </row>
    <row r="168" spans="2:12" x14ac:dyDescent="0.25">
      <c r="B168" s="45"/>
      <c r="C168" s="30" t="s">
        <v>21</v>
      </c>
      <c r="D168" s="71"/>
      <c r="E168" s="72"/>
      <c r="F168" s="71"/>
      <c r="G168" s="72"/>
      <c r="H168" s="71"/>
      <c r="I168" s="72"/>
      <c r="J168" s="71"/>
      <c r="K168" s="72"/>
      <c r="L168" s="73"/>
    </row>
    <row r="169" spans="2:12" ht="15.75" thickBot="1" x14ac:dyDescent="0.3"/>
    <row r="170" spans="2:12" ht="15.75" thickBot="1" x14ac:dyDescent="0.3">
      <c r="C170" s="118">
        <v>2014</v>
      </c>
      <c r="D170" s="119"/>
      <c r="E170" s="119"/>
      <c r="F170" s="119"/>
      <c r="G170" s="119"/>
      <c r="H170" s="119"/>
      <c r="I170" s="119"/>
      <c r="J170" s="119"/>
      <c r="K170" s="119"/>
      <c r="L170" s="120"/>
    </row>
    <row r="171" spans="2:12" ht="15.75" thickBot="1" x14ac:dyDescent="0.3">
      <c r="B171" s="57" t="s">
        <v>36</v>
      </c>
      <c r="C171" s="121" t="s">
        <v>25</v>
      </c>
      <c r="D171" s="122"/>
      <c r="E171" s="121" t="s">
        <v>26</v>
      </c>
      <c r="F171" s="123"/>
      <c r="G171" s="121" t="s">
        <v>27</v>
      </c>
      <c r="H171" s="122"/>
      <c r="I171" s="123" t="s">
        <v>28</v>
      </c>
      <c r="J171" s="122"/>
      <c r="K171" s="123" t="s">
        <v>37</v>
      </c>
      <c r="L171" s="122"/>
    </row>
    <row r="172" spans="2:12" x14ac:dyDescent="0.25">
      <c r="B172" s="58">
        <v>1</v>
      </c>
      <c r="C172" s="59" t="s">
        <v>46</v>
      </c>
      <c r="D172" s="60">
        <v>0.54235871582392925</v>
      </c>
      <c r="E172" s="59" t="s">
        <v>46</v>
      </c>
      <c r="F172" s="60">
        <v>0.46368040501381957</v>
      </c>
      <c r="G172" s="59" t="s">
        <v>46</v>
      </c>
      <c r="H172" s="60">
        <v>0.38411488228823243</v>
      </c>
      <c r="I172" s="59" t="s">
        <v>46</v>
      </c>
      <c r="J172" s="60">
        <v>0.53383719985301448</v>
      </c>
      <c r="K172" s="59" t="s">
        <v>46</v>
      </c>
      <c r="L172" s="60">
        <v>0.49068731173050695</v>
      </c>
    </row>
    <row r="173" spans="2:12" x14ac:dyDescent="0.25">
      <c r="B173" s="61">
        <v>2</v>
      </c>
      <c r="C173" s="62" t="s">
        <v>38</v>
      </c>
      <c r="D173" s="63">
        <v>0.15843914571312975</v>
      </c>
      <c r="E173" s="62" t="s">
        <v>39</v>
      </c>
      <c r="F173" s="63">
        <v>0.1952347913409235</v>
      </c>
      <c r="G173" s="62" t="s">
        <v>40</v>
      </c>
      <c r="H173" s="63">
        <v>0.19527329577323169</v>
      </c>
      <c r="I173" s="62" t="s">
        <v>40</v>
      </c>
      <c r="J173" s="63">
        <v>0.18715412773463663</v>
      </c>
      <c r="K173" s="62" t="s">
        <v>38</v>
      </c>
      <c r="L173" s="63">
        <v>0.13190008226073757</v>
      </c>
    </row>
    <row r="174" spans="2:12" x14ac:dyDescent="0.25">
      <c r="B174" s="61">
        <v>3</v>
      </c>
      <c r="C174" s="62" t="s">
        <v>39</v>
      </c>
      <c r="D174" s="63">
        <v>0.14066217744999779</v>
      </c>
      <c r="E174" s="62" t="s">
        <v>38</v>
      </c>
      <c r="F174" s="63">
        <v>0.15610573586538248</v>
      </c>
      <c r="G174" s="62" t="s">
        <v>38</v>
      </c>
      <c r="H174" s="63">
        <v>0.1449854690089164</v>
      </c>
      <c r="I174" s="62" t="s">
        <v>38</v>
      </c>
      <c r="J174" s="63">
        <v>9.3684525673078473E-2</v>
      </c>
      <c r="K174" s="62" t="s">
        <v>39</v>
      </c>
      <c r="L174" s="63">
        <v>0.12408915302393148</v>
      </c>
    </row>
    <row r="175" spans="2:12" x14ac:dyDescent="0.25">
      <c r="B175" s="61">
        <v>4</v>
      </c>
      <c r="C175" s="62" t="s">
        <v>40</v>
      </c>
      <c r="D175" s="63">
        <v>5.5747116882599472E-2</v>
      </c>
      <c r="E175" s="62" t="s">
        <v>41</v>
      </c>
      <c r="F175" s="63">
        <v>8.3072066329238942E-2</v>
      </c>
      <c r="G175" s="62" t="s">
        <v>39</v>
      </c>
      <c r="H175" s="63">
        <v>0.12290010162810254</v>
      </c>
      <c r="I175" s="62" t="s">
        <v>39</v>
      </c>
      <c r="J175" s="63">
        <v>7.1447143952704767E-2</v>
      </c>
      <c r="K175" s="62" t="s">
        <v>40</v>
      </c>
      <c r="L175" s="63">
        <v>0.12149803637205465</v>
      </c>
    </row>
    <row r="176" spans="2:12" ht="15.75" thickBot="1" x14ac:dyDescent="0.3">
      <c r="B176" s="66">
        <v>5</v>
      </c>
      <c r="C176" s="69" t="s">
        <v>41</v>
      </c>
      <c r="D176" s="70">
        <v>4.8375817932459229E-2</v>
      </c>
      <c r="E176" s="69" t="s">
        <v>43</v>
      </c>
      <c r="F176" s="70">
        <v>1.3636326069589842E-2</v>
      </c>
      <c r="G176" s="69" t="s">
        <v>44</v>
      </c>
      <c r="H176" s="70">
        <v>5.3574804242702764E-2</v>
      </c>
      <c r="I176" s="69" t="s">
        <v>44</v>
      </c>
      <c r="J176" s="70">
        <v>3.1684576294904405E-2</v>
      </c>
      <c r="K176" s="69" t="s">
        <v>41</v>
      </c>
      <c r="L176" s="70">
        <v>4.4335825106742964E-2</v>
      </c>
    </row>
    <row r="177" spans="2:12" x14ac:dyDescent="0.25">
      <c r="B177" s="45"/>
      <c r="C177" s="30" t="s">
        <v>21</v>
      </c>
      <c r="D177" s="71"/>
      <c r="E177" s="72"/>
      <c r="F177" s="71"/>
      <c r="G177" s="72"/>
      <c r="H177" s="71"/>
      <c r="I177" s="72"/>
      <c r="J177" s="71"/>
      <c r="K177" s="72"/>
      <c r="L177" s="73"/>
    </row>
    <row r="178" spans="2:12" ht="15.75" thickBot="1" x14ac:dyDescent="0.3"/>
    <row r="179" spans="2:12" ht="15.75" thickBot="1" x14ac:dyDescent="0.3">
      <c r="C179" s="118" t="s">
        <v>47</v>
      </c>
      <c r="D179" s="119"/>
      <c r="E179" s="119"/>
      <c r="F179" s="119"/>
      <c r="G179" s="119"/>
      <c r="H179" s="119"/>
      <c r="I179" s="119"/>
      <c r="J179" s="119"/>
      <c r="K179" s="119"/>
      <c r="L179" s="120"/>
    </row>
    <row r="180" spans="2:12" s="45" customFormat="1" ht="15.75" thickBot="1" x14ac:dyDescent="0.3">
      <c r="B180" s="57" t="s">
        <v>36</v>
      </c>
      <c r="C180" s="121" t="s">
        <v>25</v>
      </c>
      <c r="D180" s="122"/>
      <c r="E180" s="121" t="s">
        <v>26</v>
      </c>
      <c r="F180" s="123"/>
      <c r="G180" s="121" t="s">
        <v>27</v>
      </c>
      <c r="H180" s="122"/>
      <c r="I180" s="123" t="s">
        <v>28</v>
      </c>
      <c r="J180" s="122"/>
      <c r="K180" s="123" t="s">
        <v>37</v>
      </c>
      <c r="L180" s="122"/>
    </row>
    <row r="181" spans="2:12" x14ac:dyDescent="0.25">
      <c r="B181" s="58">
        <v>1</v>
      </c>
      <c r="C181" s="59" t="s">
        <v>46</v>
      </c>
      <c r="D181" s="60">
        <v>0.664013234016265</v>
      </c>
      <c r="E181" s="59" t="s">
        <v>46</v>
      </c>
      <c r="F181" s="60">
        <v>0.59841011287000401</v>
      </c>
      <c r="G181" s="59" t="s">
        <v>46</v>
      </c>
      <c r="H181" s="60">
        <v>0.6569711250910597</v>
      </c>
      <c r="I181" s="59" t="s">
        <v>46</v>
      </c>
      <c r="J181" s="60">
        <v>0.58210199869872914</v>
      </c>
      <c r="K181" s="59" t="s">
        <v>46</v>
      </c>
      <c r="L181" s="60">
        <v>0.62452464203850167</v>
      </c>
    </row>
    <row r="182" spans="2:12" x14ac:dyDescent="0.25">
      <c r="B182" s="61">
        <v>2</v>
      </c>
      <c r="C182" s="62" t="s">
        <v>39</v>
      </c>
      <c r="D182" s="63">
        <v>0.13377641369842058</v>
      </c>
      <c r="E182" s="62" t="s">
        <v>39</v>
      </c>
      <c r="F182" s="63">
        <v>0.12853917799721973</v>
      </c>
      <c r="G182" s="62" t="s">
        <v>38</v>
      </c>
      <c r="H182" s="63">
        <v>0.14363636033318045</v>
      </c>
      <c r="I182" s="62" t="s">
        <v>38</v>
      </c>
      <c r="J182" s="63">
        <v>0.17737344364332611</v>
      </c>
      <c r="K182" s="62" t="s">
        <v>38</v>
      </c>
      <c r="L182" s="63">
        <v>0.14243650450859838</v>
      </c>
    </row>
    <row r="183" spans="2:12" x14ac:dyDescent="0.25">
      <c r="B183" s="61">
        <v>3</v>
      </c>
      <c r="C183" s="62" t="s">
        <v>38</v>
      </c>
      <c r="D183" s="63">
        <v>0.10902754112243755</v>
      </c>
      <c r="E183" s="62" t="s">
        <v>38</v>
      </c>
      <c r="F183" s="63">
        <v>0.1259758865707119</v>
      </c>
      <c r="G183" s="62" t="s">
        <v>41</v>
      </c>
      <c r="H183" s="63">
        <v>5.5140942985502948E-2</v>
      </c>
      <c r="I183" s="62" t="s">
        <v>39</v>
      </c>
      <c r="J183" s="63">
        <v>9.8096457925505171E-2</v>
      </c>
      <c r="K183" s="62" t="s">
        <v>39</v>
      </c>
      <c r="L183" s="63">
        <v>9.5419657852736747E-2</v>
      </c>
    </row>
    <row r="184" spans="2:12" x14ac:dyDescent="0.25">
      <c r="B184" s="61">
        <v>4</v>
      </c>
      <c r="C184" s="62" t="s">
        <v>41</v>
      </c>
      <c r="D184" s="63">
        <v>4.6327087858734739E-2</v>
      </c>
      <c r="E184" s="62" t="s">
        <v>41</v>
      </c>
      <c r="F184" s="63">
        <v>7.386100506378325E-2</v>
      </c>
      <c r="G184" s="62" t="s">
        <v>39</v>
      </c>
      <c r="H184" s="63">
        <v>3.8823878063301169E-2</v>
      </c>
      <c r="I184" s="62" t="s">
        <v>44</v>
      </c>
      <c r="J184" s="63">
        <v>4.1667771088000009E-2</v>
      </c>
      <c r="K184" s="62" t="s">
        <v>41</v>
      </c>
      <c r="L184" s="63">
        <v>4.6161987429266381E-2</v>
      </c>
    </row>
    <row r="185" spans="2:12" ht="15.75" thickBot="1" x14ac:dyDescent="0.3">
      <c r="B185" s="66">
        <v>5</v>
      </c>
      <c r="C185" s="69" t="s">
        <v>43</v>
      </c>
      <c r="D185" s="70">
        <v>9.8581632335386343E-3</v>
      </c>
      <c r="E185" s="69" t="s">
        <v>48</v>
      </c>
      <c r="F185" s="70">
        <v>1.5084996756377962E-2</v>
      </c>
      <c r="G185" s="69" t="s">
        <v>43</v>
      </c>
      <c r="H185" s="70">
        <v>3.1548885158145835E-2</v>
      </c>
      <c r="I185" s="69" t="s">
        <v>40</v>
      </c>
      <c r="J185" s="70">
        <v>2.6848290155122391E-2</v>
      </c>
      <c r="K185" s="69" t="s">
        <v>44</v>
      </c>
      <c r="L185" s="70">
        <v>2.2439217163893219E-2</v>
      </c>
    </row>
    <row r="186" spans="2:12" x14ac:dyDescent="0.25">
      <c r="B186" s="45"/>
      <c r="C186" s="30" t="s">
        <v>21</v>
      </c>
      <c r="D186" s="71"/>
      <c r="E186" s="72"/>
      <c r="F186" s="71"/>
      <c r="G186" s="72"/>
      <c r="H186" s="71"/>
      <c r="I186" s="72"/>
      <c r="J186" s="71"/>
      <c r="K186" s="72"/>
      <c r="L186" s="73"/>
    </row>
    <row r="187" spans="2:12" ht="13.5" customHeight="1" thickBot="1" x14ac:dyDescent="0.3"/>
    <row r="188" spans="2:12" ht="15.75" thickBot="1" x14ac:dyDescent="0.3">
      <c r="C188" s="118" t="s">
        <v>49</v>
      </c>
      <c r="D188" s="119"/>
      <c r="E188" s="119"/>
      <c r="F188" s="119"/>
      <c r="G188" s="119"/>
      <c r="H188" s="119"/>
      <c r="I188" s="119"/>
      <c r="J188" s="119"/>
      <c r="K188" s="119"/>
      <c r="L188" s="120"/>
    </row>
    <row r="189" spans="2:12" s="45" customFormat="1" ht="15.75" thickBot="1" x14ac:dyDescent="0.3">
      <c r="B189" s="57" t="s">
        <v>36</v>
      </c>
      <c r="C189" s="121" t="s">
        <v>25</v>
      </c>
      <c r="D189" s="122"/>
      <c r="E189" s="121" t="s">
        <v>26</v>
      </c>
      <c r="F189" s="123"/>
      <c r="G189" s="121" t="s">
        <v>27</v>
      </c>
      <c r="H189" s="122"/>
      <c r="I189" s="123" t="s">
        <v>28</v>
      </c>
      <c r="J189" s="122"/>
      <c r="K189" s="123" t="s">
        <v>37</v>
      </c>
      <c r="L189" s="122"/>
    </row>
    <row r="190" spans="2:12" x14ac:dyDescent="0.25">
      <c r="B190" s="58">
        <v>1</v>
      </c>
      <c r="C190" s="59" t="s">
        <v>46</v>
      </c>
      <c r="D190" s="60">
        <v>0.76139999999999997</v>
      </c>
      <c r="E190" s="59" t="s">
        <v>46</v>
      </c>
      <c r="F190" s="60">
        <v>0.65814706584598726</v>
      </c>
      <c r="G190" s="59" t="s">
        <v>46</v>
      </c>
      <c r="H190" s="60">
        <v>0.77095444839598415</v>
      </c>
      <c r="I190" s="59" t="s">
        <v>46</v>
      </c>
      <c r="J190" s="60">
        <v>0.40075633569381502</v>
      </c>
      <c r="K190" s="59" t="s">
        <v>46</v>
      </c>
      <c r="L190" s="60">
        <v>0.62305321883799858</v>
      </c>
    </row>
    <row r="191" spans="2:12" x14ac:dyDescent="0.25">
      <c r="B191" s="61">
        <v>2</v>
      </c>
      <c r="C191" s="62" t="s">
        <v>38</v>
      </c>
      <c r="D191" s="63">
        <v>7.7600000000000002E-2</v>
      </c>
      <c r="E191" s="62" t="s">
        <v>39</v>
      </c>
      <c r="F191" s="63">
        <v>0.17146930491405662</v>
      </c>
      <c r="G191" s="62" t="s">
        <v>38</v>
      </c>
      <c r="H191" s="63">
        <v>8.6856131154284186E-2</v>
      </c>
      <c r="I191" s="62" t="s">
        <v>39</v>
      </c>
      <c r="J191" s="63">
        <v>0.30481728989177281</v>
      </c>
      <c r="K191" s="62" t="s">
        <v>39</v>
      </c>
      <c r="L191" s="63">
        <v>0.15739284722684244</v>
      </c>
    </row>
    <row r="192" spans="2:12" x14ac:dyDescent="0.25">
      <c r="B192" s="61">
        <v>3</v>
      </c>
      <c r="C192" s="62" t="s">
        <v>39</v>
      </c>
      <c r="D192" s="63">
        <v>4.8300000000000003E-2</v>
      </c>
      <c r="E192" s="62" t="s">
        <v>38</v>
      </c>
      <c r="F192" s="63">
        <v>8.6326962308157174E-2</v>
      </c>
      <c r="G192" s="62" t="s">
        <v>39</v>
      </c>
      <c r="H192" s="63">
        <v>4.912743810853646E-2</v>
      </c>
      <c r="I192" s="62" t="s">
        <v>38</v>
      </c>
      <c r="J192" s="63">
        <v>0.13282710275808388</v>
      </c>
      <c r="K192" s="62" t="s">
        <v>38</v>
      </c>
      <c r="L192" s="63">
        <v>9.2215987702910951E-2</v>
      </c>
    </row>
    <row r="193" spans="2:12" x14ac:dyDescent="0.25">
      <c r="B193" s="61">
        <v>4</v>
      </c>
      <c r="C193" s="62" t="s">
        <v>41</v>
      </c>
      <c r="D193" s="63">
        <v>4.7399999999999998E-2</v>
      </c>
      <c r="E193" s="62" t="s">
        <v>41</v>
      </c>
      <c r="F193" s="63">
        <v>4.6143195051547826E-2</v>
      </c>
      <c r="G193" s="62" t="s">
        <v>41</v>
      </c>
      <c r="H193" s="63">
        <v>4.6796434638002871E-2</v>
      </c>
      <c r="I193" s="62" t="s">
        <v>41</v>
      </c>
      <c r="J193" s="63">
        <v>6.4183431416137901E-2</v>
      </c>
      <c r="K193" s="62" t="s">
        <v>41</v>
      </c>
      <c r="L193" s="63">
        <v>5.8547503524493498E-2</v>
      </c>
    </row>
    <row r="194" spans="2:12" ht="15.75" thickBot="1" x14ac:dyDescent="0.3">
      <c r="B194" s="66">
        <v>5</v>
      </c>
      <c r="C194" s="69" t="s">
        <v>50</v>
      </c>
      <c r="D194" s="70">
        <v>1.2E-2</v>
      </c>
      <c r="E194" s="69" t="s">
        <v>50</v>
      </c>
      <c r="F194" s="70">
        <v>8.9077669570210034E-3</v>
      </c>
      <c r="G194" s="69" t="s">
        <v>44</v>
      </c>
      <c r="H194" s="70">
        <v>9.638821799050911E-3</v>
      </c>
      <c r="I194" s="69" t="s">
        <v>44</v>
      </c>
      <c r="J194" s="70">
        <v>4.0570547887265704E-2</v>
      </c>
      <c r="K194" s="69" t="s">
        <v>50</v>
      </c>
      <c r="L194" s="70">
        <v>1.5181887986679608E-2</v>
      </c>
    </row>
    <row r="195" spans="2:12" x14ac:dyDescent="0.25">
      <c r="B195" s="45"/>
      <c r="C195" s="30" t="s">
        <v>21</v>
      </c>
      <c r="D195" s="71"/>
      <c r="E195" s="72"/>
      <c r="F195" s="71"/>
      <c r="G195" s="72"/>
      <c r="H195" s="71"/>
      <c r="I195" s="72"/>
      <c r="J195" s="71"/>
      <c r="K195" s="72"/>
      <c r="L195" s="73"/>
    </row>
    <row r="196" spans="2:12" ht="15.75" thickBot="1" x14ac:dyDescent="0.3"/>
    <row r="197" spans="2:12" ht="15.75" thickBot="1" x14ac:dyDescent="0.3">
      <c r="C197" s="118" t="s">
        <v>51</v>
      </c>
      <c r="D197" s="119"/>
      <c r="E197" s="119"/>
      <c r="F197" s="119"/>
      <c r="G197" s="119"/>
      <c r="H197" s="119"/>
      <c r="I197" s="119"/>
      <c r="J197" s="119"/>
      <c r="K197" s="119"/>
      <c r="L197" s="120"/>
    </row>
    <row r="198" spans="2:12" ht="15.75" thickBot="1" x14ac:dyDescent="0.3">
      <c r="B198" s="57" t="s">
        <v>36</v>
      </c>
      <c r="C198" s="126" t="s">
        <v>25</v>
      </c>
      <c r="D198" s="125"/>
      <c r="E198" s="126" t="s">
        <v>26</v>
      </c>
      <c r="F198" s="124"/>
      <c r="G198" s="126" t="s">
        <v>27</v>
      </c>
      <c r="H198" s="125"/>
      <c r="I198" s="124" t="s">
        <v>28</v>
      </c>
      <c r="J198" s="125"/>
      <c r="K198" s="124" t="s">
        <v>37</v>
      </c>
      <c r="L198" s="125"/>
    </row>
    <row r="199" spans="2:12" x14ac:dyDescent="0.25">
      <c r="B199" s="58">
        <v>1</v>
      </c>
      <c r="C199" s="62" t="s">
        <v>46</v>
      </c>
      <c r="D199" s="63">
        <v>0.5086292295160596</v>
      </c>
      <c r="E199" s="62" t="s">
        <v>46</v>
      </c>
      <c r="F199" s="63">
        <v>0.50917149325460742</v>
      </c>
      <c r="G199" s="62" t="s">
        <v>46</v>
      </c>
      <c r="H199" s="63">
        <v>0.54390444886078249</v>
      </c>
      <c r="I199" s="62" t="s">
        <v>46</v>
      </c>
      <c r="J199" s="63">
        <v>0.51669363221989273</v>
      </c>
      <c r="K199" s="62" t="s">
        <v>46</v>
      </c>
      <c r="L199" s="63">
        <v>0.52055678306262954</v>
      </c>
    </row>
    <row r="200" spans="2:12" x14ac:dyDescent="0.25">
      <c r="B200" s="61">
        <v>2</v>
      </c>
      <c r="C200" s="62" t="s">
        <v>39</v>
      </c>
      <c r="D200" s="63">
        <v>0.23182427061777114</v>
      </c>
      <c r="E200" s="62" t="s">
        <v>38</v>
      </c>
      <c r="F200" s="63">
        <v>0.17879463504763238</v>
      </c>
      <c r="G200" s="62" t="s">
        <v>38</v>
      </c>
      <c r="H200" s="63">
        <v>0.13567202827665722</v>
      </c>
      <c r="I200" s="62" t="s">
        <v>38</v>
      </c>
      <c r="J200" s="63">
        <v>0.19124559197084337</v>
      </c>
      <c r="K200" s="62" t="s">
        <v>39</v>
      </c>
      <c r="L200" s="63">
        <v>0.16792406919154901</v>
      </c>
    </row>
    <row r="201" spans="2:12" x14ac:dyDescent="0.25">
      <c r="B201" s="61">
        <v>3</v>
      </c>
      <c r="C201" s="62" t="s">
        <v>38</v>
      </c>
      <c r="D201" s="63">
        <v>0.11226226202694603</v>
      </c>
      <c r="E201" s="62" t="s">
        <v>39</v>
      </c>
      <c r="F201" s="63">
        <v>0.17586197645655841</v>
      </c>
      <c r="G201" s="62" t="s">
        <v>39</v>
      </c>
      <c r="H201" s="63">
        <v>0.12589436720266878</v>
      </c>
      <c r="I201" s="62" t="s">
        <v>39</v>
      </c>
      <c r="J201" s="63">
        <v>0.1609862140643675</v>
      </c>
      <c r="K201" s="62" t="s">
        <v>38</v>
      </c>
      <c r="L201" s="63">
        <v>0.16026316799212842</v>
      </c>
    </row>
    <row r="202" spans="2:12" x14ac:dyDescent="0.25">
      <c r="B202" s="61">
        <v>4</v>
      </c>
      <c r="C202" s="62" t="s">
        <v>41</v>
      </c>
      <c r="D202" s="63">
        <v>4.6529812405670834E-2</v>
      </c>
      <c r="E202" s="62" t="s">
        <v>41</v>
      </c>
      <c r="F202" s="63">
        <v>5.9247011680456457E-2</v>
      </c>
      <c r="G202" s="62" t="s">
        <v>41</v>
      </c>
      <c r="H202" s="63">
        <v>5.1851424070375032E-2</v>
      </c>
      <c r="I202" s="62" t="s">
        <v>44</v>
      </c>
      <c r="J202" s="63">
        <v>5.6116769853861943E-2</v>
      </c>
      <c r="K202" s="62" t="s">
        <v>41</v>
      </c>
      <c r="L202" s="63">
        <v>4.5678825854376347E-2</v>
      </c>
    </row>
    <row r="203" spans="2:12" ht="15.75" thickBot="1" x14ac:dyDescent="0.3">
      <c r="B203" s="66">
        <v>5</v>
      </c>
      <c r="C203" s="69" t="s">
        <v>50</v>
      </c>
      <c r="D203" s="70">
        <v>3.0788983744757609E-2</v>
      </c>
      <c r="E203" s="69" t="s">
        <v>50</v>
      </c>
      <c r="F203" s="70">
        <v>2.4980903548452012E-2</v>
      </c>
      <c r="G203" s="69" t="s">
        <v>44</v>
      </c>
      <c r="H203" s="70">
        <v>4.606467175354384E-2</v>
      </c>
      <c r="I203" s="69" t="s">
        <v>41</v>
      </c>
      <c r="J203" s="70">
        <v>3.2294545545259346E-2</v>
      </c>
      <c r="K203" s="69" t="s">
        <v>44</v>
      </c>
      <c r="L203" s="70">
        <v>3.2230451862395107E-2</v>
      </c>
    </row>
    <row r="204" spans="2:12" x14ac:dyDescent="0.25">
      <c r="C204" s="30" t="s">
        <v>21</v>
      </c>
    </row>
    <row r="205" spans="2:12" ht="15.75" thickBot="1" x14ac:dyDescent="0.3"/>
    <row r="206" spans="2:12" ht="15.75" thickBot="1" x14ac:dyDescent="0.3">
      <c r="C206" s="118" t="s">
        <v>52</v>
      </c>
      <c r="D206" s="119"/>
      <c r="E206" s="119"/>
      <c r="F206" s="119"/>
      <c r="G206" s="119"/>
      <c r="H206" s="119"/>
      <c r="I206" s="119"/>
      <c r="J206" s="119"/>
      <c r="K206" s="119"/>
      <c r="L206" s="120"/>
    </row>
    <row r="207" spans="2:12" ht="15.75" thickBot="1" x14ac:dyDescent="0.3">
      <c r="B207" s="57" t="s">
        <v>36</v>
      </c>
      <c r="C207" s="126" t="s">
        <v>25</v>
      </c>
      <c r="D207" s="125"/>
      <c r="E207" s="126" t="s">
        <v>26</v>
      </c>
      <c r="F207" s="124"/>
      <c r="G207" s="126" t="s">
        <v>27</v>
      </c>
      <c r="H207" s="125"/>
      <c r="I207" s="124" t="s">
        <v>28</v>
      </c>
      <c r="J207" s="125"/>
      <c r="K207" s="124" t="s">
        <v>37</v>
      </c>
      <c r="L207" s="125"/>
    </row>
    <row r="208" spans="2:12" x14ac:dyDescent="0.25">
      <c r="B208" s="58">
        <v>1</v>
      </c>
      <c r="C208" s="62" t="s">
        <v>46</v>
      </c>
      <c r="D208" s="74">
        <v>46.04</v>
      </c>
      <c r="E208" s="62" t="s">
        <v>46</v>
      </c>
      <c r="F208" s="75">
        <v>49.85</v>
      </c>
      <c r="G208" s="62" t="s">
        <v>46</v>
      </c>
      <c r="H208" s="74">
        <v>65.22</v>
      </c>
      <c r="I208" s="76" t="s">
        <v>46</v>
      </c>
      <c r="J208" s="74">
        <v>41.95</v>
      </c>
      <c r="K208" s="76" t="s">
        <v>46</v>
      </c>
      <c r="L208" s="77">
        <v>50.890223856347305</v>
      </c>
    </row>
    <row r="209" spans="2:12" x14ac:dyDescent="0.25">
      <c r="B209" s="61">
        <v>2</v>
      </c>
      <c r="C209" s="62" t="s">
        <v>39</v>
      </c>
      <c r="D209" s="74">
        <v>19.37</v>
      </c>
      <c r="E209" s="62" t="s">
        <v>39</v>
      </c>
      <c r="F209" s="75">
        <v>19.05</v>
      </c>
      <c r="G209" s="62" t="s">
        <v>44</v>
      </c>
      <c r="H209" s="74">
        <v>8.92</v>
      </c>
      <c r="I209" s="76" t="s">
        <v>38</v>
      </c>
      <c r="J209" s="74">
        <v>27.9</v>
      </c>
      <c r="K209" s="76" t="s">
        <v>38</v>
      </c>
      <c r="L209" s="77">
        <v>16.498830888583925</v>
      </c>
    </row>
    <row r="210" spans="2:12" x14ac:dyDescent="0.25">
      <c r="B210" s="61">
        <v>3</v>
      </c>
      <c r="C210" s="62" t="s">
        <v>50</v>
      </c>
      <c r="D210" s="74">
        <v>14.46</v>
      </c>
      <c r="E210" s="62" t="s">
        <v>38</v>
      </c>
      <c r="F210" s="75">
        <v>16.96</v>
      </c>
      <c r="G210" s="62" t="s">
        <v>38</v>
      </c>
      <c r="H210" s="74">
        <v>8</v>
      </c>
      <c r="I210" s="76" t="s">
        <v>39</v>
      </c>
      <c r="J210" s="74">
        <v>13.56</v>
      </c>
      <c r="K210" s="76" t="s">
        <v>39</v>
      </c>
      <c r="L210" s="77">
        <v>14.092799768452496</v>
      </c>
    </row>
    <row r="211" spans="2:12" x14ac:dyDescent="0.25">
      <c r="B211" s="61">
        <v>4</v>
      </c>
      <c r="C211" s="62" t="s">
        <v>38</v>
      </c>
      <c r="D211" s="74">
        <v>7.39</v>
      </c>
      <c r="E211" s="62" t="s">
        <v>41</v>
      </c>
      <c r="F211" s="75">
        <v>5.61</v>
      </c>
      <c r="G211" s="62" t="s">
        <v>39</v>
      </c>
      <c r="H211" s="74">
        <v>7.06</v>
      </c>
      <c r="I211" s="76" t="s">
        <v>44</v>
      </c>
      <c r="J211" s="74">
        <v>4.71</v>
      </c>
      <c r="K211" s="76" t="s">
        <v>50</v>
      </c>
      <c r="L211" s="77">
        <v>5.2731895676160985</v>
      </c>
    </row>
    <row r="212" spans="2:12" ht="15.75" thickBot="1" x14ac:dyDescent="0.3">
      <c r="B212" s="66">
        <v>5</v>
      </c>
      <c r="C212" s="69" t="s">
        <v>41</v>
      </c>
      <c r="D212" s="78">
        <v>3.4</v>
      </c>
      <c r="E212" s="69" t="s">
        <v>50</v>
      </c>
      <c r="F212" s="79">
        <v>4.5999999999999996</v>
      </c>
      <c r="G212" s="69" t="s">
        <v>41</v>
      </c>
      <c r="H212" s="78">
        <v>2.95</v>
      </c>
      <c r="I212" s="80" t="s">
        <v>41</v>
      </c>
      <c r="J212" s="78">
        <v>3.59</v>
      </c>
      <c r="K212" s="80" t="s">
        <v>44</v>
      </c>
      <c r="L212" s="81">
        <v>4.011475637638771</v>
      </c>
    </row>
    <row r="213" spans="2:12" x14ac:dyDescent="0.25">
      <c r="C213" s="30" t="s">
        <v>21</v>
      </c>
    </row>
    <row r="214" spans="2:12" ht="15.75" thickBot="1" x14ac:dyDescent="0.3"/>
    <row r="215" spans="2:12" ht="15.75" thickBot="1" x14ac:dyDescent="0.3">
      <c r="C215" s="118" t="s">
        <v>53</v>
      </c>
      <c r="D215" s="119"/>
      <c r="E215" s="119"/>
      <c r="F215" s="119"/>
      <c r="G215" s="119"/>
      <c r="H215" s="119"/>
      <c r="I215" s="119"/>
      <c r="J215" s="119"/>
      <c r="K215" s="119"/>
      <c r="L215" s="120"/>
    </row>
    <row r="216" spans="2:12" ht="15.75" thickBot="1" x14ac:dyDescent="0.3">
      <c r="B216" s="57" t="s">
        <v>36</v>
      </c>
      <c r="C216" s="126" t="s">
        <v>25</v>
      </c>
      <c r="D216" s="125"/>
      <c r="E216" s="126" t="s">
        <v>26</v>
      </c>
      <c r="F216" s="124"/>
      <c r="G216" s="126" t="s">
        <v>27</v>
      </c>
      <c r="H216" s="125"/>
      <c r="I216" s="124" t="s">
        <v>28</v>
      </c>
      <c r="J216" s="125"/>
      <c r="K216" s="124" t="s">
        <v>37</v>
      </c>
      <c r="L216" s="125"/>
    </row>
    <row r="217" spans="2:12" x14ac:dyDescent="0.25">
      <c r="B217" s="58">
        <v>1</v>
      </c>
      <c r="C217" s="62" t="s">
        <v>46</v>
      </c>
      <c r="D217" s="74">
        <v>54.66</v>
      </c>
      <c r="E217" s="62" t="s">
        <v>46</v>
      </c>
      <c r="F217" s="75">
        <v>40.270000000000003</v>
      </c>
      <c r="G217" s="62" t="s">
        <v>38</v>
      </c>
      <c r="H217" s="74">
        <v>32.79</v>
      </c>
      <c r="I217" s="76" t="s">
        <v>46</v>
      </c>
      <c r="J217" s="74">
        <v>41.35</v>
      </c>
      <c r="K217" s="76" t="s">
        <v>46</v>
      </c>
      <c r="L217" s="77">
        <v>39.898187359254706</v>
      </c>
    </row>
    <row r="218" spans="2:12" x14ac:dyDescent="0.25">
      <c r="B218" s="61">
        <v>2</v>
      </c>
      <c r="C218" s="62" t="s">
        <v>39</v>
      </c>
      <c r="D218" s="74">
        <v>17.059999999999999</v>
      </c>
      <c r="E218" s="62" t="s">
        <v>39</v>
      </c>
      <c r="F218" s="75">
        <v>21.29</v>
      </c>
      <c r="G218" s="62" t="s">
        <v>46</v>
      </c>
      <c r="H218" s="74">
        <v>22.83</v>
      </c>
      <c r="I218" s="76" t="s">
        <v>38</v>
      </c>
      <c r="J218" s="74">
        <v>15.65</v>
      </c>
      <c r="K218" s="76" t="s">
        <v>38</v>
      </c>
      <c r="L218" s="77">
        <v>17.300891575627276</v>
      </c>
    </row>
    <row r="219" spans="2:12" x14ac:dyDescent="0.25">
      <c r="B219" s="61">
        <v>3</v>
      </c>
      <c r="C219" s="62" t="s">
        <v>50</v>
      </c>
      <c r="D219" s="74">
        <v>12.86</v>
      </c>
      <c r="E219" s="62" t="s">
        <v>38</v>
      </c>
      <c r="F219" s="75">
        <v>14.45</v>
      </c>
      <c r="G219" s="62" t="s">
        <v>50</v>
      </c>
      <c r="H219" s="74">
        <v>15.04</v>
      </c>
      <c r="I219" s="76" t="s">
        <v>39</v>
      </c>
      <c r="J219" s="74">
        <v>15.21</v>
      </c>
      <c r="K219" s="76" t="s">
        <v>39</v>
      </c>
      <c r="L219" s="77">
        <v>15.685015802576361</v>
      </c>
    </row>
    <row r="220" spans="2:12" x14ac:dyDescent="0.25">
      <c r="B220" s="61">
        <v>4</v>
      </c>
      <c r="C220" s="62" t="s">
        <v>38</v>
      </c>
      <c r="D220" s="74">
        <v>6.29</v>
      </c>
      <c r="E220" s="62" t="s">
        <v>50</v>
      </c>
      <c r="F220" s="75">
        <v>12.03</v>
      </c>
      <c r="G220" s="62" t="s">
        <v>39</v>
      </c>
      <c r="H220" s="74">
        <v>10.49</v>
      </c>
      <c r="I220" s="76" t="s">
        <v>50</v>
      </c>
      <c r="J220" s="74">
        <v>14.72</v>
      </c>
      <c r="K220" s="76" t="s">
        <v>50</v>
      </c>
      <c r="L220" s="77">
        <v>13.822898237376224</v>
      </c>
    </row>
    <row r="221" spans="2:12" ht="15.75" thickBot="1" x14ac:dyDescent="0.3">
      <c r="B221" s="66">
        <v>5</v>
      </c>
      <c r="C221" s="69" t="s">
        <v>54</v>
      </c>
      <c r="D221" s="78">
        <v>2.36</v>
      </c>
      <c r="E221" s="69" t="s">
        <v>45</v>
      </c>
      <c r="F221" s="79">
        <v>3.4</v>
      </c>
      <c r="G221" s="69" t="s">
        <v>44</v>
      </c>
      <c r="H221" s="78">
        <v>6.7</v>
      </c>
      <c r="I221" s="80" t="s">
        <v>44</v>
      </c>
      <c r="J221" s="78">
        <v>4.1500000000000004</v>
      </c>
      <c r="K221" s="80" t="s">
        <v>44</v>
      </c>
      <c r="L221" s="81">
        <v>3.501679306962286</v>
      </c>
    </row>
    <row r="222" spans="2:12" x14ac:dyDescent="0.25">
      <c r="C222" s="30" t="s">
        <v>21</v>
      </c>
    </row>
    <row r="223" spans="2:12" ht="15.75" thickBot="1" x14ac:dyDescent="0.3"/>
    <row r="224" spans="2:12" ht="15.75" thickBot="1" x14ac:dyDescent="0.3">
      <c r="C224" s="118" t="s">
        <v>55</v>
      </c>
      <c r="D224" s="119"/>
      <c r="E224" s="119"/>
      <c r="F224" s="119"/>
      <c r="G224" s="119"/>
      <c r="H224" s="119"/>
      <c r="I224" s="119"/>
      <c r="J224" s="119"/>
      <c r="K224" s="119"/>
      <c r="L224" s="120"/>
    </row>
    <row r="225" spans="2:12" ht="15.75" thickBot="1" x14ac:dyDescent="0.3">
      <c r="B225" s="57" t="s">
        <v>36</v>
      </c>
      <c r="C225" s="126" t="s">
        <v>25</v>
      </c>
      <c r="D225" s="125"/>
      <c r="E225" s="126" t="s">
        <v>26</v>
      </c>
      <c r="F225" s="124"/>
      <c r="G225" s="126" t="s">
        <v>27</v>
      </c>
      <c r="H225" s="125"/>
      <c r="I225" s="124" t="s">
        <v>28</v>
      </c>
      <c r="J225" s="125"/>
      <c r="K225" s="124" t="s">
        <v>37</v>
      </c>
      <c r="L225" s="125"/>
    </row>
    <row r="226" spans="2:12" x14ac:dyDescent="0.25">
      <c r="B226" s="58">
        <v>1</v>
      </c>
      <c r="C226" s="62" t="s">
        <v>46</v>
      </c>
      <c r="D226" s="74">
        <v>31.35</v>
      </c>
      <c r="E226" s="62" t="s">
        <v>46</v>
      </c>
      <c r="F226" s="75">
        <v>48.75</v>
      </c>
      <c r="G226" s="62" t="s">
        <v>46</v>
      </c>
      <c r="H226" s="74">
        <v>39.99</v>
      </c>
      <c r="I226" s="76" t="s">
        <v>46</v>
      </c>
      <c r="J226" s="74">
        <v>45.48</v>
      </c>
      <c r="K226" s="76" t="s">
        <v>46</v>
      </c>
      <c r="L226" s="77">
        <v>42.117491030937671</v>
      </c>
    </row>
    <row r="227" spans="2:12" x14ac:dyDescent="0.25">
      <c r="B227" s="61">
        <v>2</v>
      </c>
      <c r="C227" s="62" t="s">
        <v>39</v>
      </c>
      <c r="D227" s="74">
        <v>27.12</v>
      </c>
      <c r="E227" s="62" t="s">
        <v>39</v>
      </c>
      <c r="F227" s="75">
        <v>24.66</v>
      </c>
      <c r="G227" s="62" t="s">
        <v>39</v>
      </c>
      <c r="H227" s="74">
        <v>19.48</v>
      </c>
      <c r="I227" s="76" t="s">
        <v>39</v>
      </c>
      <c r="J227" s="74">
        <v>16.59</v>
      </c>
      <c r="K227" s="76" t="s">
        <v>39</v>
      </c>
      <c r="L227" s="77">
        <v>21.33032356610461</v>
      </c>
    </row>
    <row r="228" spans="2:12" x14ac:dyDescent="0.25">
      <c r="B228" s="61">
        <v>3</v>
      </c>
      <c r="C228" s="62" t="s">
        <v>40</v>
      </c>
      <c r="D228" s="74">
        <v>13.12</v>
      </c>
      <c r="E228" s="62" t="s">
        <v>38</v>
      </c>
      <c r="F228" s="75">
        <v>7.01</v>
      </c>
      <c r="G228" s="62" t="s">
        <v>44</v>
      </c>
      <c r="H228" s="74">
        <v>12.76</v>
      </c>
      <c r="I228" s="76" t="s">
        <v>50</v>
      </c>
      <c r="J228" s="74">
        <v>12.44</v>
      </c>
      <c r="K228" s="76" t="s">
        <v>50</v>
      </c>
      <c r="L228" s="77">
        <v>6.7883618665729504</v>
      </c>
    </row>
    <row r="229" spans="2:12" x14ac:dyDescent="0.25">
      <c r="B229" s="61">
        <v>4</v>
      </c>
      <c r="C229" s="62" t="s">
        <v>50</v>
      </c>
      <c r="D229" s="74">
        <v>7.87</v>
      </c>
      <c r="E229" s="62" t="s">
        <v>45</v>
      </c>
      <c r="F229" s="75">
        <v>3.6</v>
      </c>
      <c r="G229" s="62" t="s">
        <v>38</v>
      </c>
      <c r="H229" s="74">
        <v>7.33</v>
      </c>
      <c r="I229" s="76" t="s">
        <v>44</v>
      </c>
      <c r="J229" s="74">
        <v>9.23</v>
      </c>
      <c r="K229" s="76" t="s">
        <v>44</v>
      </c>
      <c r="L229" s="77">
        <v>6.4681151263194794</v>
      </c>
    </row>
    <row r="230" spans="2:12" ht="15.75" thickBot="1" x14ac:dyDescent="0.3">
      <c r="B230" s="66">
        <v>5</v>
      </c>
      <c r="C230" s="69" t="s">
        <v>38</v>
      </c>
      <c r="D230" s="78">
        <v>4.6399999999999997</v>
      </c>
      <c r="E230" s="69" t="s">
        <v>56</v>
      </c>
      <c r="F230" s="79">
        <v>2.17</v>
      </c>
      <c r="G230" s="69" t="s">
        <v>50</v>
      </c>
      <c r="H230" s="78">
        <v>4.32</v>
      </c>
      <c r="I230" s="80" t="s">
        <v>38</v>
      </c>
      <c r="J230" s="78">
        <v>6.1</v>
      </c>
      <c r="K230" s="80" t="s">
        <v>38</v>
      </c>
      <c r="L230" s="81">
        <v>6.3680599683695034</v>
      </c>
    </row>
    <row r="231" spans="2:12" x14ac:dyDescent="0.25">
      <c r="C231" s="30" t="s">
        <v>21</v>
      </c>
    </row>
    <row r="232" spans="2:12" ht="15.75" thickBot="1" x14ac:dyDescent="0.3"/>
    <row r="233" spans="2:12" ht="15.75" thickBot="1" x14ac:dyDescent="0.3">
      <c r="C233" s="118" t="s">
        <v>57</v>
      </c>
      <c r="D233" s="119"/>
      <c r="E233" s="119"/>
      <c r="F233" s="119"/>
      <c r="G233" s="119"/>
      <c r="H233" s="119"/>
      <c r="I233" s="119"/>
      <c r="J233" s="119"/>
      <c r="K233" s="119"/>
      <c r="L233" s="120"/>
    </row>
    <row r="234" spans="2:12" ht="15.75" thickBot="1" x14ac:dyDescent="0.3">
      <c r="B234" s="57" t="s">
        <v>36</v>
      </c>
      <c r="C234" s="126" t="s">
        <v>25</v>
      </c>
      <c r="D234" s="125"/>
      <c r="E234" s="126" t="s">
        <v>26</v>
      </c>
      <c r="F234" s="124"/>
      <c r="G234" s="126" t="s">
        <v>27</v>
      </c>
      <c r="H234" s="125"/>
      <c r="I234" s="124" t="s">
        <v>28</v>
      </c>
      <c r="J234" s="125"/>
      <c r="K234" s="124" t="s">
        <v>37</v>
      </c>
      <c r="L234" s="125"/>
    </row>
    <row r="235" spans="2:12" x14ac:dyDescent="0.25">
      <c r="B235" s="58">
        <v>1</v>
      </c>
      <c r="C235" s="62" t="s">
        <v>39</v>
      </c>
      <c r="D235" s="74">
        <v>36.19</v>
      </c>
      <c r="E235" s="62" t="s">
        <v>39</v>
      </c>
      <c r="F235" s="75">
        <v>41.73</v>
      </c>
      <c r="G235" s="62" t="s">
        <v>39</v>
      </c>
      <c r="H235" s="74">
        <v>27.46</v>
      </c>
      <c r="I235" s="76" t="s">
        <v>39</v>
      </c>
      <c r="J235" s="74">
        <v>29.32</v>
      </c>
      <c r="K235" s="76" t="s">
        <v>39</v>
      </c>
      <c r="L235" s="77">
        <v>32.1596824196032</v>
      </c>
    </row>
    <row r="236" spans="2:12" x14ac:dyDescent="0.25">
      <c r="B236" s="61">
        <v>2</v>
      </c>
      <c r="C236" s="62" t="s">
        <v>50</v>
      </c>
      <c r="D236" s="74">
        <v>20.51</v>
      </c>
      <c r="E236" s="62" t="s">
        <v>46</v>
      </c>
      <c r="F236" s="75">
        <v>11.66</v>
      </c>
      <c r="G236" s="62" t="s">
        <v>46</v>
      </c>
      <c r="H236" s="74">
        <v>26.21</v>
      </c>
      <c r="I236" s="76" t="s">
        <v>40</v>
      </c>
      <c r="J236" s="74">
        <v>20.38</v>
      </c>
      <c r="K236" s="76" t="s">
        <v>46</v>
      </c>
      <c r="L236" s="77">
        <v>18.747605199609598</v>
      </c>
    </row>
    <row r="237" spans="2:12" x14ac:dyDescent="0.25">
      <c r="B237" s="61">
        <v>3</v>
      </c>
      <c r="C237" s="62" t="s">
        <v>46</v>
      </c>
      <c r="D237" s="74">
        <v>17.149999999999999</v>
      </c>
      <c r="E237" s="62" t="s">
        <v>50</v>
      </c>
      <c r="F237" s="75">
        <v>10.81</v>
      </c>
      <c r="G237" s="62" t="s">
        <v>50</v>
      </c>
      <c r="H237" s="74">
        <v>12.13</v>
      </c>
      <c r="I237" s="76" t="s">
        <v>46</v>
      </c>
      <c r="J237" s="74">
        <v>17.190000000000001</v>
      </c>
      <c r="K237" s="76" t="s">
        <v>50</v>
      </c>
      <c r="L237" s="77">
        <v>13.5328431690043</v>
      </c>
    </row>
    <row r="238" spans="2:12" x14ac:dyDescent="0.25">
      <c r="B238" s="61">
        <v>4</v>
      </c>
      <c r="C238" s="62" t="s">
        <v>40</v>
      </c>
      <c r="D238" s="74">
        <v>5.98</v>
      </c>
      <c r="E238" s="62" t="s">
        <v>45</v>
      </c>
      <c r="F238" s="75">
        <v>8.1999999999999993</v>
      </c>
      <c r="G238" s="62" t="s">
        <v>44</v>
      </c>
      <c r="H238" s="74">
        <v>9.0500000000000007</v>
      </c>
      <c r="I238" s="76" t="s">
        <v>50</v>
      </c>
      <c r="J238" s="74">
        <v>12.15</v>
      </c>
      <c r="K238" s="76" t="s">
        <v>40</v>
      </c>
      <c r="L238" s="77">
        <v>10.2378485650976</v>
      </c>
    </row>
    <row r="239" spans="2:12" ht="15.75" thickBot="1" x14ac:dyDescent="0.3">
      <c r="B239" s="66">
        <v>5</v>
      </c>
      <c r="C239" s="69" t="s">
        <v>38</v>
      </c>
      <c r="D239" s="78">
        <v>4.1500000000000004</v>
      </c>
      <c r="E239" s="69" t="s">
        <v>38</v>
      </c>
      <c r="F239" s="79">
        <v>6.61</v>
      </c>
      <c r="G239" s="69" t="s">
        <v>38</v>
      </c>
      <c r="H239" s="78">
        <v>6.94</v>
      </c>
      <c r="I239" s="80" t="s">
        <v>44</v>
      </c>
      <c r="J239" s="78">
        <v>5.72</v>
      </c>
      <c r="K239" s="80" t="s">
        <v>44</v>
      </c>
      <c r="L239" s="81">
        <v>6.24647212667512</v>
      </c>
    </row>
    <row r="240" spans="2:12" x14ac:dyDescent="0.25">
      <c r="C240" s="30" t="s">
        <v>21</v>
      </c>
    </row>
  </sheetData>
  <mergeCells count="131">
    <mergeCell ref="C234:D234"/>
    <mergeCell ref="E234:F234"/>
    <mergeCell ref="G234:H234"/>
    <mergeCell ref="I234:J234"/>
    <mergeCell ref="K234:L234"/>
    <mergeCell ref="C225:D225"/>
    <mergeCell ref="E225:F225"/>
    <mergeCell ref="G225:H225"/>
    <mergeCell ref="C90:L90"/>
    <mergeCell ref="C91:D91"/>
    <mergeCell ref="E91:F91"/>
    <mergeCell ref="G91:H91"/>
    <mergeCell ref="I91:J91"/>
    <mergeCell ref="K91:L91"/>
    <mergeCell ref="C215:L215"/>
    <mergeCell ref="I225:J225"/>
    <mergeCell ref="K225:L225"/>
    <mergeCell ref="C233:L233"/>
    <mergeCell ref="C216:D216"/>
    <mergeCell ref="E216:F216"/>
    <mergeCell ref="G216:H216"/>
    <mergeCell ref="I216:J216"/>
    <mergeCell ref="K216:L216"/>
    <mergeCell ref="C224:L224"/>
    <mergeCell ref="C197:L197"/>
    <mergeCell ref="C198:D198"/>
    <mergeCell ref="E198:F198"/>
    <mergeCell ref="G198:H198"/>
    <mergeCell ref="I198:J198"/>
    <mergeCell ref="K198:L198"/>
    <mergeCell ref="C206:L206"/>
    <mergeCell ref="C207:D207"/>
    <mergeCell ref="E207:F207"/>
    <mergeCell ref="G207:H207"/>
    <mergeCell ref="I207:J207"/>
    <mergeCell ref="K207:L207"/>
    <mergeCell ref="C179:L179"/>
    <mergeCell ref="C180:D180"/>
    <mergeCell ref="E180:F180"/>
    <mergeCell ref="G180:H180"/>
    <mergeCell ref="I180:J180"/>
    <mergeCell ref="K180:L180"/>
    <mergeCell ref="C188:L188"/>
    <mergeCell ref="C189:D189"/>
    <mergeCell ref="E189:F189"/>
    <mergeCell ref="G189:H189"/>
    <mergeCell ref="I189:J189"/>
    <mergeCell ref="K189:L189"/>
    <mergeCell ref="C161:L161"/>
    <mergeCell ref="C162:D162"/>
    <mergeCell ref="E162:F162"/>
    <mergeCell ref="G162:H162"/>
    <mergeCell ref="I162:J162"/>
    <mergeCell ref="K162:L162"/>
    <mergeCell ref="C170:L170"/>
    <mergeCell ref="C171:D171"/>
    <mergeCell ref="E171:F171"/>
    <mergeCell ref="G171:H171"/>
    <mergeCell ref="I171:J171"/>
    <mergeCell ref="K171:L171"/>
    <mergeCell ref="C143:L143"/>
    <mergeCell ref="C144:D144"/>
    <mergeCell ref="E144:F144"/>
    <mergeCell ref="G144:H144"/>
    <mergeCell ref="I144:J144"/>
    <mergeCell ref="K144:L144"/>
    <mergeCell ref="C152:L152"/>
    <mergeCell ref="C153:D153"/>
    <mergeCell ref="E153:F153"/>
    <mergeCell ref="G153:H153"/>
    <mergeCell ref="I153:J153"/>
    <mergeCell ref="K153:L153"/>
    <mergeCell ref="C134:L134"/>
    <mergeCell ref="C125:L125"/>
    <mergeCell ref="C126:D126"/>
    <mergeCell ref="E126:F126"/>
    <mergeCell ref="G126:H126"/>
    <mergeCell ref="C135:D135"/>
    <mergeCell ref="E135:F135"/>
    <mergeCell ref="G135:H135"/>
    <mergeCell ref="I135:J135"/>
    <mergeCell ref="K135:L135"/>
    <mergeCell ref="I126:J126"/>
    <mergeCell ref="K126:L126"/>
    <mergeCell ref="F11:H11"/>
    <mergeCell ref="C13:D13"/>
    <mergeCell ref="E13:F13"/>
    <mergeCell ref="G13:H13"/>
    <mergeCell ref="I13:J13"/>
    <mergeCell ref="K13:L13"/>
    <mergeCell ref="C37:D37"/>
    <mergeCell ref="E37:F37"/>
    <mergeCell ref="G37:H37"/>
    <mergeCell ref="I37:J37"/>
    <mergeCell ref="K37:L37"/>
    <mergeCell ref="C107:L107"/>
    <mergeCell ref="C108:D108"/>
    <mergeCell ref="E108:F108"/>
    <mergeCell ref="G108:H108"/>
    <mergeCell ref="I108:J108"/>
    <mergeCell ref="K108:L108"/>
    <mergeCell ref="C116:L116"/>
    <mergeCell ref="C117:D117"/>
    <mergeCell ref="E117:F117"/>
    <mergeCell ref="G117:H117"/>
    <mergeCell ref="I117:J117"/>
    <mergeCell ref="K117:L117"/>
    <mergeCell ref="C66:L66"/>
    <mergeCell ref="C67:D67"/>
    <mergeCell ref="E67:F67"/>
    <mergeCell ref="G67:H67"/>
    <mergeCell ref="I67:J67"/>
    <mergeCell ref="K67:L67"/>
    <mergeCell ref="C99:D99"/>
    <mergeCell ref="E99:F99"/>
    <mergeCell ref="G99:H99"/>
    <mergeCell ref="I99:J99"/>
    <mergeCell ref="K99:L99"/>
    <mergeCell ref="C82:L82"/>
    <mergeCell ref="C83:D83"/>
    <mergeCell ref="E83:F83"/>
    <mergeCell ref="G83:H83"/>
    <mergeCell ref="I83:J83"/>
    <mergeCell ref="K83:L83"/>
    <mergeCell ref="C98:L98"/>
    <mergeCell ref="C74:L74"/>
    <mergeCell ref="C75:D75"/>
    <mergeCell ref="E75:F75"/>
    <mergeCell ref="G75:H75"/>
    <mergeCell ref="I75:J75"/>
    <mergeCell ref="K75:L75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9:E244"/>
  <sheetViews>
    <sheetView showGridLines="0" workbookViewId="0">
      <pane ySplit="12" topLeftCell="A230" activePane="bottomLeft" state="frozen"/>
      <selection pane="bottomLeft" activeCell="B246" sqref="B246"/>
    </sheetView>
  </sheetViews>
  <sheetFormatPr baseColWidth="10" defaultRowHeight="15" x14ac:dyDescent="0.25"/>
  <cols>
    <col min="1" max="1" width="25.140625" customWidth="1"/>
    <col min="2" max="2" width="17" customWidth="1"/>
    <col min="3" max="3" width="21.42578125" style="17" customWidth="1"/>
    <col min="4" max="4" width="23.42578125" style="17" customWidth="1"/>
    <col min="5" max="5" width="22.28515625" style="17" customWidth="1"/>
  </cols>
  <sheetData>
    <row r="9" spans="2:5" ht="8.25" customHeight="1" thickBot="1" x14ac:dyDescent="0.3"/>
    <row r="10" spans="2:5" ht="15.75" thickBot="1" x14ac:dyDescent="0.3">
      <c r="C10" s="127" t="s">
        <v>66</v>
      </c>
      <c r="D10" s="128"/>
      <c r="E10" s="18" t="s">
        <v>17</v>
      </c>
    </row>
    <row r="11" spans="2:5" ht="17.25" customHeight="1" x14ac:dyDescent="0.25">
      <c r="B11" s="82" t="s">
        <v>73</v>
      </c>
    </row>
    <row r="12" spans="2:5" s="19" customFormat="1" ht="30" x14ac:dyDescent="0.25">
      <c r="B12" s="29" t="s">
        <v>18</v>
      </c>
      <c r="C12" s="39" t="s">
        <v>58</v>
      </c>
      <c r="D12" s="40" t="s">
        <v>0</v>
      </c>
      <c r="E12" s="41" t="s">
        <v>19</v>
      </c>
    </row>
    <row r="13" spans="2:5" x14ac:dyDescent="0.25">
      <c r="B13" s="20">
        <v>39083</v>
      </c>
      <c r="C13" s="21">
        <v>8163952.1500000013</v>
      </c>
      <c r="D13" s="21">
        <v>2798.7067000000002</v>
      </c>
      <c r="E13" s="22">
        <v>2917.0445584740983</v>
      </c>
    </row>
    <row r="14" spans="2:5" x14ac:dyDescent="0.25">
      <c r="B14" s="23">
        <v>39114</v>
      </c>
      <c r="C14" s="17">
        <v>6573948.3999999985</v>
      </c>
      <c r="D14" s="17">
        <v>2272.7469999999998</v>
      </c>
      <c r="E14" s="24">
        <v>2892.5121889941988</v>
      </c>
    </row>
    <row r="15" spans="2:5" x14ac:dyDescent="0.25">
      <c r="B15" s="23">
        <v>39142</v>
      </c>
      <c r="C15" s="17">
        <v>7017488.5800000001</v>
      </c>
      <c r="D15" s="17">
        <v>2370.9868999999999</v>
      </c>
      <c r="E15" s="24">
        <v>2959.7331727138603</v>
      </c>
    </row>
    <row r="16" spans="2:5" x14ac:dyDescent="0.25">
      <c r="B16" s="23">
        <v>39173</v>
      </c>
      <c r="C16" s="17">
        <v>5253476.16</v>
      </c>
      <c r="D16" s="17">
        <v>1722.12</v>
      </c>
      <c r="E16" s="24">
        <v>3050.586579332451</v>
      </c>
    </row>
    <row r="17" spans="2:5" x14ac:dyDescent="0.25">
      <c r="B17" s="23">
        <v>39203</v>
      </c>
      <c r="C17" s="17">
        <v>6911806.7299999995</v>
      </c>
      <c r="D17" s="17">
        <v>2213.241</v>
      </c>
      <c r="E17" s="24">
        <v>3122.9345245276045</v>
      </c>
    </row>
    <row r="18" spans="2:5" x14ac:dyDescent="0.25">
      <c r="B18" s="23">
        <v>39234</v>
      </c>
      <c r="C18" s="17">
        <v>6351570.25</v>
      </c>
      <c r="D18" s="17">
        <v>1852.45</v>
      </c>
      <c r="E18" s="24">
        <v>3428.7404518340577</v>
      </c>
    </row>
    <row r="19" spans="2:5" x14ac:dyDescent="0.25">
      <c r="B19" s="23">
        <v>39264</v>
      </c>
      <c r="C19" s="17">
        <v>8182154.459999999</v>
      </c>
      <c r="D19" s="17">
        <v>2140.9259999999999</v>
      </c>
      <c r="E19" s="24">
        <v>3821.7829387844322</v>
      </c>
    </row>
    <row r="20" spans="2:5" x14ac:dyDescent="0.25">
      <c r="B20" s="23">
        <v>39295</v>
      </c>
      <c r="C20" s="17">
        <v>11221033.100000001</v>
      </c>
      <c r="D20" s="17">
        <v>2682.3020000000006</v>
      </c>
      <c r="E20" s="24">
        <v>4183.359330903083</v>
      </c>
    </row>
    <row r="21" spans="2:5" x14ac:dyDescent="0.25">
      <c r="B21" s="23">
        <v>39326</v>
      </c>
      <c r="C21" s="17">
        <v>11623240.249999998</v>
      </c>
      <c r="D21" s="17">
        <v>2647.9590000000003</v>
      </c>
      <c r="E21" s="24">
        <v>4389.5091464784755</v>
      </c>
    </row>
    <row r="22" spans="2:5" x14ac:dyDescent="0.25">
      <c r="B22" s="23">
        <v>39356</v>
      </c>
      <c r="C22" s="17">
        <v>15665431.970000003</v>
      </c>
      <c r="D22" s="17">
        <v>3321.1450799999998</v>
      </c>
      <c r="E22" s="24">
        <v>4716.8767375859416</v>
      </c>
    </row>
    <row r="23" spans="2:5" x14ac:dyDescent="0.25">
      <c r="B23" s="23">
        <v>39387</v>
      </c>
      <c r="C23" s="17">
        <v>12784507.909999998</v>
      </c>
      <c r="D23" s="17">
        <v>2591.2909800000002</v>
      </c>
      <c r="E23" s="24">
        <v>4933.6442756420965</v>
      </c>
    </row>
    <row r="24" spans="2:5" x14ac:dyDescent="0.25">
      <c r="B24" s="25">
        <v>39417</v>
      </c>
      <c r="C24" s="26">
        <v>13431438.820000002</v>
      </c>
      <c r="D24" s="26">
        <v>2725.3589999999999</v>
      </c>
      <c r="E24" s="27">
        <v>4928.3191021806679</v>
      </c>
    </row>
    <row r="25" spans="2:5" x14ac:dyDescent="0.25">
      <c r="B25" s="20">
        <v>39448</v>
      </c>
      <c r="C25" s="21">
        <v>10586678.350000001</v>
      </c>
      <c r="D25" s="21">
        <v>2074.3550000000005</v>
      </c>
      <c r="E25" s="22">
        <v>5103.6000829173418</v>
      </c>
    </row>
    <row r="26" spans="2:5" x14ac:dyDescent="0.25">
      <c r="B26" s="23">
        <v>39479</v>
      </c>
      <c r="C26" s="17">
        <v>11089796.640000001</v>
      </c>
      <c r="D26" s="17">
        <v>2063.9690000000001</v>
      </c>
      <c r="E26" s="24">
        <v>5373.0441881636798</v>
      </c>
    </row>
    <row r="27" spans="2:5" x14ac:dyDescent="0.25">
      <c r="B27" s="23">
        <v>39508</v>
      </c>
      <c r="C27" s="17">
        <v>6880213.8200000003</v>
      </c>
      <c r="D27" s="17">
        <v>1272.5739999999998</v>
      </c>
      <c r="E27" s="24">
        <v>5406.5333882351833</v>
      </c>
    </row>
    <row r="28" spans="2:5" x14ac:dyDescent="0.25">
      <c r="B28" s="23">
        <v>39539</v>
      </c>
      <c r="C28" s="17">
        <v>13919787.23</v>
      </c>
      <c r="D28" s="17">
        <v>2567.4987999999998</v>
      </c>
      <c r="E28" s="24">
        <v>5421.5360217500393</v>
      </c>
    </row>
    <row r="29" spans="2:5" x14ac:dyDescent="0.25">
      <c r="B29" s="23">
        <v>39569</v>
      </c>
      <c r="C29" s="17">
        <v>13673903.830000002</v>
      </c>
      <c r="D29" s="17">
        <v>2452.0095999999999</v>
      </c>
      <c r="E29" s="24">
        <v>5576.6110499730512</v>
      </c>
    </row>
    <row r="30" spans="2:5" x14ac:dyDescent="0.25">
      <c r="B30" s="23">
        <v>39600</v>
      </c>
      <c r="C30" s="17">
        <v>8711430.6499999985</v>
      </c>
      <c r="D30" s="17">
        <v>1620.2097800000001</v>
      </c>
      <c r="E30" s="24">
        <v>5376.7300738056265</v>
      </c>
    </row>
    <row r="31" spans="2:5" x14ac:dyDescent="0.25">
      <c r="B31" s="23">
        <v>39630</v>
      </c>
      <c r="C31" s="17">
        <v>11891930.82</v>
      </c>
      <c r="D31" s="17">
        <v>2108.4634000000001</v>
      </c>
      <c r="E31" s="24">
        <v>5640.0935486952258</v>
      </c>
    </row>
    <row r="32" spans="2:5" x14ac:dyDescent="0.25">
      <c r="B32" s="23">
        <v>39661</v>
      </c>
      <c r="C32" s="17">
        <v>11801942.5</v>
      </c>
      <c r="D32" s="17">
        <v>2112.6378</v>
      </c>
      <c r="E32" s="24">
        <v>5586.3539410304975</v>
      </c>
    </row>
    <row r="33" spans="2:5" x14ac:dyDescent="0.25">
      <c r="B33" s="23">
        <v>39692</v>
      </c>
      <c r="C33" s="17">
        <v>15878731.300000003</v>
      </c>
      <c r="D33" s="17">
        <v>2963.2282</v>
      </c>
      <c r="E33" s="24">
        <v>5358.592125979364</v>
      </c>
    </row>
    <row r="34" spans="2:5" x14ac:dyDescent="0.25">
      <c r="B34" s="23">
        <v>39722</v>
      </c>
      <c r="C34" s="17">
        <v>22137564.199999996</v>
      </c>
      <c r="D34" s="17">
        <v>4126.1040000000003</v>
      </c>
      <c r="E34" s="24">
        <v>5365.2462952945434</v>
      </c>
    </row>
    <row r="35" spans="2:5" x14ac:dyDescent="0.25">
      <c r="B35" s="23">
        <v>39753</v>
      </c>
      <c r="C35" s="17">
        <v>13554494.990000004</v>
      </c>
      <c r="D35" s="17">
        <v>2885.6763000000001</v>
      </c>
      <c r="E35" s="24">
        <v>4697.1640547486231</v>
      </c>
    </row>
    <row r="36" spans="2:5" x14ac:dyDescent="0.25">
      <c r="B36" s="25">
        <v>39783</v>
      </c>
      <c r="C36" s="26">
        <v>9272370.3300000001</v>
      </c>
      <c r="D36" s="26">
        <v>2219.4647999999997</v>
      </c>
      <c r="E36" s="27">
        <v>4177.7505685154374</v>
      </c>
    </row>
    <row r="37" spans="2:5" x14ac:dyDescent="0.25">
      <c r="B37" s="23">
        <v>39814</v>
      </c>
      <c r="C37" s="17">
        <v>13676683.359999999</v>
      </c>
      <c r="D37" s="17">
        <v>2945.3576199999998</v>
      </c>
      <c r="E37" s="24">
        <v>4643.4712264244499</v>
      </c>
    </row>
    <row r="38" spans="2:5" x14ac:dyDescent="0.25">
      <c r="B38" s="23">
        <v>39845</v>
      </c>
      <c r="C38" s="17">
        <v>9421783.8199999984</v>
      </c>
      <c r="D38" s="17">
        <v>2435.8759700000001</v>
      </c>
      <c r="E38" s="24">
        <v>3867.9242851597232</v>
      </c>
    </row>
    <row r="39" spans="2:5" x14ac:dyDescent="0.25">
      <c r="B39" s="23">
        <v>39873</v>
      </c>
      <c r="C39" s="17">
        <v>8932482.7200000007</v>
      </c>
      <c r="D39" s="17">
        <v>2462.1531999999997</v>
      </c>
      <c r="E39" s="24">
        <v>3627.9150785580687</v>
      </c>
    </row>
    <row r="40" spans="2:5" x14ac:dyDescent="0.25">
      <c r="B40" s="23">
        <v>39904</v>
      </c>
      <c r="C40" s="17">
        <v>10869028.739999998</v>
      </c>
      <c r="D40" s="17">
        <v>2675.7296000000001</v>
      </c>
      <c r="E40" s="24">
        <v>4062.0803910828645</v>
      </c>
    </row>
    <row r="41" spans="2:5" x14ac:dyDescent="0.25">
      <c r="B41" s="23">
        <v>39934</v>
      </c>
      <c r="C41" s="17">
        <v>7644904.9599999981</v>
      </c>
      <c r="D41" s="17">
        <v>2310.19</v>
      </c>
      <c r="E41" s="24">
        <v>3309.2104805232461</v>
      </c>
    </row>
    <row r="42" spans="2:5" x14ac:dyDescent="0.25">
      <c r="B42" s="23">
        <v>39965</v>
      </c>
      <c r="C42" s="17">
        <v>6654744.3199999994</v>
      </c>
      <c r="D42" s="17">
        <v>2142.2678000000001</v>
      </c>
      <c r="E42" s="24">
        <v>3106.4016926361865</v>
      </c>
    </row>
    <row r="43" spans="2:5" x14ac:dyDescent="0.25">
      <c r="B43" s="23">
        <v>39995</v>
      </c>
      <c r="C43" s="17">
        <v>8885283.2799999993</v>
      </c>
      <c r="D43" s="17">
        <v>2697.4902000000002</v>
      </c>
      <c r="E43" s="24">
        <v>3293.907529302609</v>
      </c>
    </row>
    <row r="44" spans="2:5" x14ac:dyDescent="0.25">
      <c r="B44" s="23">
        <v>40026</v>
      </c>
      <c r="C44" s="17">
        <v>12040271.059999999</v>
      </c>
      <c r="D44" s="17">
        <v>3333.6356000000001</v>
      </c>
      <c r="E44" s="24">
        <v>3611.7538041650378</v>
      </c>
    </row>
    <row r="45" spans="2:5" x14ac:dyDescent="0.25">
      <c r="B45" s="23">
        <v>40057</v>
      </c>
      <c r="C45" s="17">
        <v>10872244.84</v>
      </c>
      <c r="D45" s="17">
        <v>3300.9483100000002</v>
      </c>
      <c r="E45" s="24">
        <v>3293.6731566087442</v>
      </c>
    </row>
    <row r="46" spans="2:5" x14ac:dyDescent="0.25">
      <c r="B46" s="23">
        <v>40087</v>
      </c>
      <c r="C46" s="17">
        <v>14083225.089999998</v>
      </c>
      <c r="D46" s="17">
        <v>3922.62628</v>
      </c>
      <c r="E46" s="24">
        <v>3590.2541013924979</v>
      </c>
    </row>
    <row r="47" spans="2:5" x14ac:dyDescent="0.25">
      <c r="B47" s="23">
        <v>40118</v>
      </c>
      <c r="C47" s="17">
        <v>15479134.619999997</v>
      </c>
      <c r="D47" s="17">
        <v>3786.0695599999999</v>
      </c>
      <c r="E47" s="24">
        <v>4088.4443285294515</v>
      </c>
    </row>
    <row r="48" spans="2:5" x14ac:dyDescent="0.25">
      <c r="B48" s="23">
        <v>40148</v>
      </c>
      <c r="C48" s="17">
        <v>11928733.109999999</v>
      </c>
      <c r="D48" s="17">
        <v>2930.4224000000004</v>
      </c>
      <c r="E48" s="24">
        <v>4070.6531283681152</v>
      </c>
    </row>
    <row r="49" spans="2:5" x14ac:dyDescent="0.25">
      <c r="B49" s="20">
        <v>40179</v>
      </c>
      <c r="C49" s="21">
        <v>9907249.6400000006</v>
      </c>
      <c r="D49" s="21">
        <v>2387.8472799999995</v>
      </c>
      <c r="E49" s="22">
        <v>4149.0298491786289</v>
      </c>
    </row>
    <row r="50" spans="2:5" x14ac:dyDescent="0.25">
      <c r="B50" s="23">
        <v>40210</v>
      </c>
      <c r="C50" s="17">
        <v>5552838.9100000001</v>
      </c>
      <c r="D50" s="17">
        <v>1311.9096099999999</v>
      </c>
      <c r="E50" s="24">
        <v>4232.6383370268941</v>
      </c>
    </row>
    <row r="51" spans="2:5" x14ac:dyDescent="0.25">
      <c r="B51" s="23">
        <v>40238</v>
      </c>
      <c r="C51" s="17">
        <v>15555849.229999999</v>
      </c>
      <c r="D51" s="17">
        <v>3235.3989200000001</v>
      </c>
      <c r="E51" s="24">
        <v>4808.0158319395105</v>
      </c>
    </row>
    <row r="52" spans="2:5" x14ac:dyDescent="0.25">
      <c r="B52" s="23">
        <v>40269</v>
      </c>
      <c r="C52" s="17">
        <v>12504017.230000002</v>
      </c>
      <c r="D52" s="17">
        <v>2921.5135600000003</v>
      </c>
      <c r="E52" s="24">
        <v>4279.9791865419238</v>
      </c>
    </row>
    <row r="53" spans="2:5" x14ac:dyDescent="0.25">
      <c r="B53" s="23">
        <v>40299</v>
      </c>
      <c r="C53" s="17">
        <v>21507578.810000006</v>
      </c>
      <c r="D53" s="17">
        <v>4478.0100800000009</v>
      </c>
      <c r="E53" s="24">
        <v>4802.9322010816022</v>
      </c>
    </row>
    <row r="54" spans="2:5" x14ac:dyDescent="0.25">
      <c r="B54" s="23">
        <v>40330</v>
      </c>
      <c r="C54" s="17">
        <v>13942212.820000002</v>
      </c>
      <c r="D54" s="17">
        <v>2847.1359600000005</v>
      </c>
      <c r="E54" s="24">
        <v>4896.925547594853</v>
      </c>
    </row>
    <row r="55" spans="2:5" x14ac:dyDescent="0.25">
      <c r="B55" s="23">
        <v>40360</v>
      </c>
      <c r="C55" s="17">
        <v>6874731.1399999997</v>
      </c>
      <c r="D55" s="17">
        <v>1455.6619199999998</v>
      </c>
      <c r="E55" s="24">
        <v>4722.7526155249016</v>
      </c>
    </row>
    <row r="56" spans="2:5" x14ac:dyDescent="0.25">
      <c r="B56" s="23">
        <v>40391</v>
      </c>
      <c r="C56" s="17">
        <v>22775233.720000003</v>
      </c>
      <c r="D56" s="17">
        <v>4233.2974800000011</v>
      </c>
      <c r="E56" s="24">
        <v>5380.0220342653547</v>
      </c>
    </row>
    <row r="57" spans="2:5" x14ac:dyDescent="0.25">
      <c r="B57" s="23">
        <v>40422</v>
      </c>
      <c r="C57" s="17">
        <v>23084623.870000001</v>
      </c>
      <c r="D57" s="17">
        <v>4440.3047800000004</v>
      </c>
      <c r="E57" s="24">
        <v>5198.8827375043384</v>
      </c>
    </row>
    <row r="58" spans="2:5" x14ac:dyDescent="0.25">
      <c r="B58" s="23">
        <v>40452</v>
      </c>
      <c r="C58" s="17">
        <v>23404442.949999999</v>
      </c>
      <c r="D58" s="17">
        <v>4516.1834600000011</v>
      </c>
      <c r="E58" s="24">
        <v>5182.3499105592136</v>
      </c>
    </row>
    <row r="59" spans="2:5" x14ac:dyDescent="0.25">
      <c r="B59" s="23">
        <v>40483</v>
      </c>
      <c r="C59" s="17">
        <v>21474511.969999999</v>
      </c>
      <c r="D59" s="17">
        <v>4443.5966400000007</v>
      </c>
      <c r="E59" s="24">
        <v>4832.6870573023025</v>
      </c>
    </row>
    <row r="60" spans="2:5" x14ac:dyDescent="0.25">
      <c r="B60" s="25">
        <v>40513</v>
      </c>
      <c r="C60" s="26">
        <v>17050807.339999996</v>
      </c>
      <c r="D60" s="26">
        <v>3469.6648800000007</v>
      </c>
      <c r="E60" s="27">
        <v>4914.2519320194388</v>
      </c>
    </row>
    <row r="61" spans="2:5" x14ac:dyDescent="0.25">
      <c r="B61" s="23">
        <v>40544</v>
      </c>
      <c r="C61" s="17">
        <v>11999961.659999998</v>
      </c>
      <c r="D61" s="17">
        <v>2395.1077300000002</v>
      </c>
      <c r="E61" s="24">
        <v>5010.1970402809393</v>
      </c>
    </row>
    <row r="62" spans="2:5" x14ac:dyDescent="0.25">
      <c r="B62" s="23">
        <v>40575</v>
      </c>
      <c r="C62" s="17">
        <v>16173798.680000002</v>
      </c>
      <c r="D62" s="17">
        <v>3116.4793200000004</v>
      </c>
      <c r="E62" s="24">
        <v>5189.7660851476467</v>
      </c>
    </row>
    <row r="63" spans="2:5" x14ac:dyDescent="0.25">
      <c r="B63" s="23">
        <v>40603</v>
      </c>
      <c r="C63" s="17">
        <v>13968838.760000002</v>
      </c>
      <c r="D63" s="17">
        <v>2818.7865600000005</v>
      </c>
      <c r="E63" s="24">
        <v>4955.6213152939117</v>
      </c>
    </row>
    <row r="64" spans="2:5" x14ac:dyDescent="0.25">
      <c r="B64" s="23">
        <v>40634</v>
      </c>
      <c r="C64" s="17">
        <v>14757083.18</v>
      </c>
      <c r="D64" s="17">
        <v>2717.5613600000001</v>
      </c>
      <c r="E64" s="24">
        <v>5430.2667815382847</v>
      </c>
    </row>
    <row r="65" spans="2:5" x14ac:dyDescent="0.25">
      <c r="B65" s="23">
        <v>40664</v>
      </c>
      <c r="C65" s="17">
        <v>13984490.790000005</v>
      </c>
      <c r="D65" s="17">
        <v>2639.6114000000007</v>
      </c>
      <c r="E65" s="24">
        <v>5297.9354423154864</v>
      </c>
    </row>
    <row r="66" spans="2:5" x14ac:dyDescent="0.25">
      <c r="B66" s="23">
        <v>40695</v>
      </c>
      <c r="C66" s="17">
        <v>22617267.370000008</v>
      </c>
      <c r="D66" s="17">
        <v>4082.3386</v>
      </c>
      <c r="E66" s="24">
        <v>5540.2722767778259</v>
      </c>
    </row>
    <row r="67" spans="2:5" x14ac:dyDescent="0.25">
      <c r="B67" s="23">
        <v>40725</v>
      </c>
      <c r="C67" s="17">
        <v>15602542.120000001</v>
      </c>
      <c r="D67" s="17">
        <v>2712.7558800000002</v>
      </c>
      <c r="E67" s="24">
        <v>5751.5466964908028</v>
      </c>
    </row>
    <row r="68" spans="2:5" x14ac:dyDescent="0.25">
      <c r="B68" s="23">
        <v>40756</v>
      </c>
      <c r="C68" s="17">
        <v>18140051.180000003</v>
      </c>
      <c r="D68" s="17">
        <v>3134.7722800000006</v>
      </c>
      <c r="E68" s="24">
        <v>5786.7205524734318</v>
      </c>
    </row>
    <row r="69" spans="2:5" x14ac:dyDescent="0.25">
      <c r="B69" s="23">
        <v>40787</v>
      </c>
      <c r="C69" s="17">
        <v>26670549.080000009</v>
      </c>
      <c r="D69" s="17">
        <v>4710.9342400000005</v>
      </c>
      <c r="E69" s="24">
        <v>5661.414004369547</v>
      </c>
    </row>
    <row r="70" spans="2:5" x14ac:dyDescent="0.25">
      <c r="B70" s="23">
        <v>40817</v>
      </c>
      <c r="C70" s="17">
        <v>31541877.419999994</v>
      </c>
      <c r="D70" s="17">
        <v>5590.5222800000001</v>
      </c>
      <c r="E70" s="24">
        <v>5642.0269592414534</v>
      </c>
    </row>
    <row r="71" spans="2:5" x14ac:dyDescent="0.25">
      <c r="B71" s="23">
        <v>40848</v>
      </c>
      <c r="C71" s="17">
        <v>27136645.950000007</v>
      </c>
      <c r="D71" s="17">
        <v>4928.3887800000002</v>
      </c>
      <c r="E71" s="24">
        <v>5506.190189403037</v>
      </c>
    </row>
    <row r="72" spans="2:5" x14ac:dyDescent="0.25">
      <c r="B72" s="23">
        <v>40878</v>
      </c>
      <c r="C72" s="17">
        <v>22797156.600000009</v>
      </c>
      <c r="D72" s="17">
        <v>4168.3064400000003</v>
      </c>
      <c r="E72" s="24">
        <v>5469.1652180927485</v>
      </c>
    </row>
    <row r="73" spans="2:5" x14ac:dyDescent="0.25">
      <c r="B73" s="20">
        <v>40909</v>
      </c>
      <c r="C73" s="21">
        <v>19470400.860000003</v>
      </c>
      <c r="D73" s="21">
        <v>3262.6791200000007</v>
      </c>
      <c r="E73" s="22">
        <v>5967.6113230528163</v>
      </c>
    </row>
    <row r="74" spans="2:5" x14ac:dyDescent="0.25">
      <c r="B74" s="23">
        <v>40940</v>
      </c>
      <c r="C74" s="17">
        <v>17862949.140000001</v>
      </c>
      <c r="D74" s="17">
        <v>3136.9796399999996</v>
      </c>
      <c r="E74" s="24">
        <v>5694.3146561193498</v>
      </c>
    </row>
    <row r="75" spans="2:5" x14ac:dyDescent="0.25">
      <c r="B75" s="23">
        <v>40969</v>
      </c>
      <c r="C75" s="17">
        <v>25356470.759999994</v>
      </c>
      <c r="D75" s="17">
        <v>4400.01692</v>
      </c>
      <c r="E75" s="24">
        <v>5762.812103004364</v>
      </c>
    </row>
    <row r="76" spans="2:5" x14ac:dyDescent="0.25">
      <c r="B76" s="23">
        <v>41000</v>
      </c>
      <c r="C76" s="17">
        <v>20870109.380000003</v>
      </c>
      <c r="D76" s="17">
        <v>3668.6650400000008</v>
      </c>
      <c r="E76" s="24">
        <v>5688.7475832353448</v>
      </c>
    </row>
    <row r="77" spans="2:5" x14ac:dyDescent="0.25">
      <c r="B77" s="23">
        <v>41030</v>
      </c>
      <c r="C77" s="17">
        <v>23331918.709999997</v>
      </c>
      <c r="D77" s="17">
        <v>4082.3942000000006</v>
      </c>
      <c r="E77" s="24">
        <v>5715.2537376228856</v>
      </c>
    </row>
    <row r="78" spans="2:5" x14ac:dyDescent="0.25">
      <c r="B78" s="23">
        <v>41061</v>
      </c>
      <c r="C78" s="17">
        <v>29110575.100000001</v>
      </c>
      <c r="D78" s="17">
        <v>5038.3491199999999</v>
      </c>
      <c r="E78" s="24">
        <v>5777.8003085264581</v>
      </c>
    </row>
    <row r="79" spans="2:5" x14ac:dyDescent="0.25">
      <c r="B79" s="23">
        <v>41091</v>
      </c>
      <c r="C79" s="17">
        <v>22055709.550000008</v>
      </c>
      <c r="D79" s="17">
        <v>3803.4546000000005</v>
      </c>
      <c r="E79" s="24">
        <v>5798.8623158535938</v>
      </c>
    </row>
    <row r="80" spans="2:5" x14ac:dyDescent="0.25">
      <c r="B80" s="23">
        <v>41122</v>
      </c>
      <c r="C80" s="17">
        <v>22519476.219999999</v>
      </c>
      <c r="D80" s="17">
        <v>3926.9937600000012</v>
      </c>
      <c r="E80" s="24">
        <v>5734.5332323624552</v>
      </c>
    </row>
    <row r="81" spans="2:5" x14ac:dyDescent="0.25">
      <c r="B81" s="23">
        <v>41153</v>
      </c>
      <c r="C81" s="17">
        <v>20474258.350000005</v>
      </c>
      <c r="D81" s="17">
        <v>3566.5965600000009</v>
      </c>
      <c r="E81" s="24">
        <v>5740.5591032140737</v>
      </c>
    </row>
    <row r="82" spans="2:5" x14ac:dyDescent="0.25">
      <c r="B82" s="23">
        <v>41183</v>
      </c>
      <c r="C82" s="17">
        <v>29851597.379999999</v>
      </c>
      <c r="D82" s="17">
        <v>5241.8355999999994</v>
      </c>
      <c r="E82" s="24">
        <v>5694.8747839401904</v>
      </c>
    </row>
    <row r="83" spans="2:5" x14ac:dyDescent="0.25">
      <c r="B83" s="23">
        <v>41214</v>
      </c>
      <c r="C83" s="17">
        <v>19363264.180000003</v>
      </c>
      <c r="D83" s="17">
        <v>3870.8866400000006</v>
      </c>
      <c r="E83" s="24">
        <v>5002.281384298044</v>
      </c>
    </row>
    <row r="84" spans="2:5" x14ac:dyDescent="0.25">
      <c r="B84" s="25">
        <v>41244</v>
      </c>
      <c r="C84" s="26">
        <v>13831956.350000003</v>
      </c>
      <c r="D84" s="26">
        <v>2984.8047200000005</v>
      </c>
      <c r="E84" s="27">
        <v>4634.1243892163229</v>
      </c>
    </row>
    <row r="85" spans="2:5" x14ac:dyDescent="0.25">
      <c r="B85" s="23">
        <v>41275</v>
      </c>
      <c r="C85" s="17">
        <v>22577938.160000004</v>
      </c>
      <c r="D85" s="17">
        <v>4172.1388800000004</v>
      </c>
      <c r="E85" s="24">
        <v>5411.5979379861865</v>
      </c>
    </row>
    <row r="86" spans="2:5" x14ac:dyDescent="0.25">
      <c r="B86" s="23">
        <v>41306</v>
      </c>
      <c r="C86" s="17">
        <v>19058654.180000003</v>
      </c>
      <c r="D86" s="17">
        <v>3280.3082000000004</v>
      </c>
      <c r="E86" s="24">
        <v>5810.0193695214375</v>
      </c>
    </row>
    <row r="87" spans="2:5" x14ac:dyDescent="0.25">
      <c r="B87" s="23">
        <v>41334</v>
      </c>
      <c r="C87" s="17">
        <v>14714425.750000002</v>
      </c>
      <c r="D87" s="17">
        <v>2571.0137600000003</v>
      </c>
      <c r="E87" s="24">
        <v>5723.1999217304847</v>
      </c>
    </row>
    <row r="88" spans="2:5" x14ac:dyDescent="0.25">
      <c r="B88" s="23">
        <v>41365</v>
      </c>
      <c r="C88" s="17">
        <v>17466354.810000006</v>
      </c>
      <c r="D88" s="17">
        <v>3313.0261200000014</v>
      </c>
      <c r="E88" s="24">
        <v>5272.0244807487388</v>
      </c>
    </row>
    <row r="89" spans="2:5" x14ac:dyDescent="0.25">
      <c r="B89" s="23">
        <v>41395</v>
      </c>
      <c r="C89" s="17">
        <v>15294703.280000009</v>
      </c>
      <c r="D89" s="17">
        <v>2774.9278800000006</v>
      </c>
      <c r="E89" s="24">
        <v>5511.7480314479399</v>
      </c>
    </row>
    <row r="90" spans="2:5" x14ac:dyDescent="0.25">
      <c r="B90" s="23">
        <v>41426</v>
      </c>
      <c r="C90" s="17">
        <v>18554533.660000004</v>
      </c>
      <c r="D90" s="17">
        <v>3113.7705600000013</v>
      </c>
      <c r="E90" s="24">
        <v>5958.8634751559885</v>
      </c>
    </row>
    <row r="91" spans="2:5" x14ac:dyDescent="0.25">
      <c r="B91" s="23">
        <v>41456</v>
      </c>
      <c r="C91" s="17">
        <v>19064933.819999997</v>
      </c>
      <c r="D91" s="17">
        <v>3325.8419600000011</v>
      </c>
      <c r="E91" s="24">
        <v>5732.3631276815086</v>
      </c>
    </row>
    <row r="92" spans="2:5" x14ac:dyDescent="0.25">
      <c r="B92" s="23">
        <v>41487</v>
      </c>
      <c r="C92" s="17">
        <v>20030921.989999998</v>
      </c>
      <c r="D92" s="17">
        <v>3488.5748000000017</v>
      </c>
      <c r="E92" s="24">
        <v>5741.8639812452921</v>
      </c>
    </row>
    <row r="93" spans="2:5" x14ac:dyDescent="0.25">
      <c r="B93" s="23">
        <v>41518</v>
      </c>
      <c r="C93" s="17">
        <v>32717136.169999987</v>
      </c>
      <c r="D93" s="17">
        <v>5729.341480000001</v>
      </c>
      <c r="E93" s="24">
        <v>5710.4531618876345</v>
      </c>
    </row>
    <row r="94" spans="2:5" x14ac:dyDescent="0.25">
      <c r="B94" s="23">
        <v>41548</v>
      </c>
      <c r="C94" s="17">
        <v>32979616.759999994</v>
      </c>
      <c r="D94" s="17">
        <v>5912.7872399999997</v>
      </c>
      <c r="E94" s="24">
        <v>5577.6768927000994</v>
      </c>
    </row>
    <row r="95" spans="2:5" x14ac:dyDescent="0.25">
      <c r="B95" s="23">
        <v>41579</v>
      </c>
      <c r="C95" s="17">
        <v>20309401</v>
      </c>
      <c r="D95" s="17">
        <v>3801.2751600000006</v>
      </c>
      <c r="E95" s="24">
        <v>5342.7863401501318</v>
      </c>
    </row>
    <row r="96" spans="2:5" x14ac:dyDescent="0.25">
      <c r="B96" s="25">
        <v>41609</v>
      </c>
      <c r="C96" s="26">
        <v>22095997.249999993</v>
      </c>
      <c r="D96" s="26">
        <v>4121.1242000000011</v>
      </c>
      <c r="E96" s="27">
        <v>5361.643128833628</v>
      </c>
    </row>
    <row r="97" spans="2:5" x14ac:dyDescent="0.25">
      <c r="B97" s="23">
        <v>41640</v>
      </c>
      <c r="C97" s="17">
        <v>23098602.72000001</v>
      </c>
      <c r="D97" s="17">
        <v>4367.3733600000023</v>
      </c>
      <c r="E97" s="24">
        <v>5288.9004021401115</v>
      </c>
    </row>
    <row r="98" spans="2:5" x14ac:dyDescent="0.25">
      <c r="B98" s="23">
        <v>41671</v>
      </c>
      <c r="C98" s="17">
        <v>17524606.940000009</v>
      </c>
      <c r="D98" s="17">
        <v>3386.8587200000002</v>
      </c>
      <c r="E98" s="24">
        <v>5174.2952360292156</v>
      </c>
    </row>
    <row r="99" spans="2:5" x14ac:dyDescent="0.25">
      <c r="B99" s="23">
        <v>41699</v>
      </c>
      <c r="C99" s="17">
        <v>14877885.670000004</v>
      </c>
      <c r="D99" s="17">
        <v>2777.0234000000009</v>
      </c>
      <c r="E99" s="24">
        <v>5357.4938079383883</v>
      </c>
    </row>
    <row r="100" spans="2:5" x14ac:dyDescent="0.25">
      <c r="B100" s="23">
        <v>41730</v>
      </c>
      <c r="C100" s="17">
        <v>20991128.969999995</v>
      </c>
      <c r="D100" s="17">
        <v>3908.2046400000022</v>
      </c>
      <c r="E100" s="24">
        <v>5371.041412509041</v>
      </c>
    </row>
    <row r="101" spans="2:5" x14ac:dyDescent="0.25">
      <c r="B101" s="23">
        <v>41760</v>
      </c>
      <c r="C101" s="17">
        <v>18593999.829999998</v>
      </c>
      <c r="D101" s="17">
        <v>3483.393680000001</v>
      </c>
      <c r="E101" s="24">
        <v>5337.8979059294834</v>
      </c>
    </row>
    <row r="102" spans="2:5" x14ac:dyDescent="0.25">
      <c r="B102" s="23">
        <v>41791</v>
      </c>
      <c r="C102" s="17">
        <v>14635350.690000001</v>
      </c>
      <c r="D102" s="17">
        <v>2744.0885200000007</v>
      </c>
      <c r="E102" s="24">
        <v>5333.4105599479735</v>
      </c>
    </row>
    <row r="103" spans="2:5" x14ac:dyDescent="0.25">
      <c r="B103" s="23">
        <v>41821</v>
      </c>
      <c r="C103" s="17">
        <v>11511050.419999998</v>
      </c>
      <c r="D103" s="17">
        <v>2132.5153400000008</v>
      </c>
      <c r="E103" s="24">
        <v>5397.8746150543502</v>
      </c>
    </row>
    <row r="104" spans="2:5" x14ac:dyDescent="0.25">
      <c r="B104" s="23">
        <v>41852</v>
      </c>
      <c r="C104" s="17">
        <v>13318328.839999998</v>
      </c>
      <c r="D104" s="17">
        <v>2485.4920800000004</v>
      </c>
      <c r="E104" s="24">
        <v>5358.4273903620733</v>
      </c>
    </row>
    <row r="105" spans="2:5" x14ac:dyDescent="0.25">
      <c r="B105" s="23">
        <v>41883</v>
      </c>
      <c r="C105" s="17">
        <v>23261437.859999999</v>
      </c>
      <c r="D105" s="17">
        <v>4291.745030000001</v>
      </c>
      <c r="E105" s="24">
        <v>5420.0418937748518</v>
      </c>
    </row>
    <row r="106" spans="2:5" x14ac:dyDescent="0.25">
      <c r="B106" s="23">
        <v>41913</v>
      </c>
      <c r="C106" s="17">
        <v>33942452.93</v>
      </c>
      <c r="D106" s="17">
        <v>6229.3220399999991</v>
      </c>
      <c r="E106" s="24">
        <v>5448.8197450777479</v>
      </c>
    </row>
    <row r="107" spans="2:5" x14ac:dyDescent="0.25">
      <c r="B107" s="23">
        <v>41944</v>
      </c>
      <c r="C107" s="17">
        <v>32523426.959999997</v>
      </c>
      <c r="D107" s="17">
        <v>5906.2645799999982</v>
      </c>
      <c r="E107" s="24">
        <v>5506.5983786320658</v>
      </c>
    </row>
    <row r="108" spans="2:5" x14ac:dyDescent="0.25">
      <c r="B108" s="25">
        <v>41974</v>
      </c>
      <c r="C108" s="26">
        <v>21702462.699999996</v>
      </c>
      <c r="D108" s="26">
        <v>3889.960860000001</v>
      </c>
      <c r="E108" s="27">
        <v>5579.0953896641522</v>
      </c>
    </row>
    <row r="109" spans="2:5" x14ac:dyDescent="0.25">
      <c r="B109" s="23">
        <v>42005</v>
      </c>
      <c r="C109" s="17">
        <v>15355884.000000002</v>
      </c>
      <c r="D109" s="17">
        <v>2807.6317400000007</v>
      </c>
      <c r="E109" s="24">
        <v>5469.3369437403489</v>
      </c>
    </row>
    <row r="110" spans="2:5" x14ac:dyDescent="0.25">
      <c r="B110" s="23">
        <v>42036</v>
      </c>
      <c r="C110" s="17">
        <v>14794536.020000003</v>
      </c>
      <c r="D110" s="17">
        <v>2620.1096400000001</v>
      </c>
      <c r="E110" s="24">
        <v>5646.533180954978</v>
      </c>
    </row>
    <row r="111" spans="2:5" x14ac:dyDescent="0.25">
      <c r="B111" s="23">
        <v>42064</v>
      </c>
      <c r="C111" s="17">
        <v>10629766.649999999</v>
      </c>
      <c r="D111" s="17">
        <v>2183.6489999999999</v>
      </c>
      <c r="E111" s="24">
        <v>4867.8916117013314</v>
      </c>
    </row>
    <row r="112" spans="2:5" x14ac:dyDescent="0.25">
      <c r="B112" s="23">
        <v>42095</v>
      </c>
      <c r="C112" s="17">
        <v>11285608.180000003</v>
      </c>
      <c r="D112" s="17">
        <v>2377.4613399999998</v>
      </c>
      <c r="E112" s="24">
        <v>4746.9155397496397</v>
      </c>
    </row>
    <row r="113" spans="2:5" x14ac:dyDescent="0.25">
      <c r="B113" s="23">
        <v>42125</v>
      </c>
      <c r="C113" s="17">
        <v>8896819.9499999974</v>
      </c>
      <c r="D113" s="17">
        <v>1907.6921699999998</v>
      </c>
      <c r="E113" s="24">
        <v>4663.6559555622625</v>
      </c>
    </row>
    <row r="114" spans="2:5" x14ac:dyDescent="0.25">
      <c r="B114" s="23">
        <v>42156</v>
      </c>
      <c r="C114" s="17">
        <v>8622599.1099999975</v>
      </c>
      <c r="D114" s="17">
        <v>2128.6559600000001</v>
      </c>
      <c r="E114" s="24">
        <v>4050.7246224984133</v>
      </c>
    </row>
    <row r="115" spans="2:5" x14ac:dyDescent="0.25">
      <c r="B115" s="23">
        <v>42186</v>
      </c>
      <c r="C115" s="17">
        <v>9159942.1600000001</v>
      </c>
      <c r="D115" s="17">
        <v>2300.6946600000006</v>
      </c>
      <c r="E115" s="24">
        <v>3981.3810668817746</v>
      </c>
    </row>
    <row r="116" spans="2:5" x14ac:dyDescent="0.25">
      <c r="B116" s="23">
        <v>42217</v>
      </c>
      <c r="C116" s="17">
        <v>10346450.180000002</v>
      </c>
      <c r="D116" s="17">
        <v>2628.7021900000009</v>
      </c>
      <c r="E116" s="24">
        <v>3935.9537262758554</v>
      </c>
    </row>
    <row r="117" spans="2:5" x14ac:dyDescent="0.25">
      <c r="B117" s="23">
        <v>42248</v>
      </c>
      <c r="C117" s="17">
        <v>8168489.9099999992</v>
      </c>
      <c r="D117" s="17">
        <v>2128.1183999999994</v>
      </c>
      <c r="E117" s="24">
        <v>3838.3625224987468</v>
      </c>
    </row>
    <row r="118" spans="2:5" x14ac:dyDescent="0.25">
      <c r="B118" s="23">
        <v>42278</v>
      </c>
      <c r="C118" s="17">
        <v>8781132.1100000031</v>
      </c>
      <c r="D118" s="17">
        <v>2033.5256599999996</v>
      </c>
      <c r="E118" s="24">
        <v>4318.1811189931095</v>
      </c>
    </row>
    <row r="119" spans="2:5" x14ac:dyDescent="0.25">
      <c r="B119" s="23">
        <v>42309</v>
      </c>
      <c r="C119" s="17">
        <v>27180602.649999995</v>
      </c>
      <c r="D119" s="17">
        <v>5834.1630399999985</v>
      </c>
      <c r="E119" s="24">
        <v>4658.869226596039</v>
      </c>
    </row>
    <row r="120" spans="2:5" x14ac:dyDescent="0.25">
      <c r="B120" s="25">
        <v>42339</v>
      </c>
      <c r="C120" s="26">
        <v>10789460.169999998</v>
      </c>
      <c r="D120" s="26">
        <v>3075.4590000000012</v>
      </c>
      <c r="E120" s="27">
        <v>3508.2438653872455</v>
      </c>
    </row>
    <row r="121" spans="2:5" x14ac:dyDescent="0.25">
      <c r="B121" s="23">
        <v>42370</v>
      </c>
      <c r="C121" s="17">
        <v>7525675.4299999988</v>
      </c>
      <c r="D121" s="17">
        <v>2473.3105200000009</v>
      </c>
      <c r="E121" s="24">
        <v>3042.7539806041004</v>
      </c>
    </row>
    <row r="122" spans="2:5" x14ac:dyDescent="0.25">
      <c r="B122" s="23">
        <v>42401</v>
      </c>
      <c r="C122" s="17">
        <v>8427651.5199999996</v>
      </c>
      <c r="D122" s="17">
        <v>2643.9655200000002</v>
      </c>
      <c r="E122" s="24">
        <v>3187.5043211607399</v>
      </c>
    </row>
    <row r="123" spans="2:5" x14ac:dyDescent="0.25">
      <c r="B123" s="23">
        <v>42430</v>
      </c>
      <c r="C123" s="17">
        <v>8626610.2300000004</v>
      </c>
      <c r="D123" s="17">
        <v>2706.4011200000009</v>
      </c>
      <c r="E123" s="24">
        <v>3187.4839861136334</v>
      </c>
    </row>
    <row r="124" spans="2:5" x14ac:dyDescent="0.25">
      <c r="B124" s="23">
        <v>42461</v>
      </c>
      <c r="C124" s="17">
        <v>9720348.6099999975</v>
      </c>
      <c r="D124" s="17">
        <v>3292.1414200000004</v>
      </c>
      <c r="E124" s="24">
        <v>2952.5914503393365</v>
      </c>
    </row>
    <row r="125" spans="2:5" x14ac:dyDescent="0.25">
      <c r="B125" s="23">
        <v>42491</v>
      </c>
      <c r="C125" s="17">
        <v>9446954.6699999981</v>
      </c>
      <c r="D125" s="17">
        <v>3256.5054800000003</v>
      </c>
      <c r="E125" s="24">
        <v>2900.9484946421771</v>
      </c>
    </row>
    <row r="126" spans="2:5" x14ac:dyDescent="0.25">
      <c r="B126" s="23">
        <v>42522</v>
      </c>
      <c r="C126" s="17">
        <v>11062203.749999996</v>
      </c>
      <c r="D126" s="17">
        <v>3424.7333199999998</v>
      </c>
      <c r="E126" s="24">
        <v>3230.0920148725622</v>
      </c>
    </row>
    <row r="127" spans="2:5" x14ac:dyDescent="0.25">
      <c r="B127" s="23">
        <v>42552</v>
      </c>
      <c r="C127" s="17">
        <v>9079357.6100000013</v>
      </c>
      <c r="D127" s="17">
        <v>2557.2880999999998</v>
      </c>
      <c r="E127" s="24">
        <v>3550.3851169526033</v>
      </c>
    </row>
    <row r="128" spans="2:5" x14ac:dyDescent="0.25">
      <c r="B128" s="23">
        <v>42583</v>
      </c>
      <c r="C128" s="17">
        <v>12376322.310000002</v>
      </c>
      <c r="D128" s="17">
        <v>3319.1798799999997</v>
      </c>
      <c r="E128" s="24">
        <v>3728.7290106133096</v>
      </c>
    </row>
    <row r="129" spans="2:5" x14ac:dyDescent="0.25">
      <c r="B129" s="23">
        <v>42614</v>
      </c>
      <c r="C129" s="17">
        <v>13242974.000000002</v>
      </c>
      <c r="D129" s="17">
        <v>3382.1971199999994</v>
      </c>
      <c r="E129" s="24">
        <v>3915.4944345763033</v>
      </c>
    </row>
    <row r="130" spans="2:5" x14ac:dyDescent="0.25">
      <c r="B130" s="23">
        <v>42644</v>
      </c>
      <c r="C130" s="17">
        <v>13484785.689999994</v>
      </c>
      <c r="D130" s="17">
        <v>3588.2575700000007</v>
      </c>
      <c r="E130" s="24">
        <v>3758.0316983766561</v>
      </c>
    </row>
    <row r="131" spans="2:5" x14ac:dyDescent="0.25">
      <c r="B131" s="23">
        <v>42675</v>
      </c>
      <c r="C131" s="17">
        <v>14198240.869999997</v>
      </c>
      <c r="D131" s="17">
        <v>3922.5007000000001</v>
      </c>
      <c r="E131" s="24">
        <v>3619.6910990991023</v>
      </c>
    </row>
    <row r="132" spans="2:5" x14ac:dyDescent="0.25">
      <c r="B132" s="25">
        <v>42705</v>
      </c>
      <c r="C132" s="26">
        <v>11471895.100000003</v>
      </c>
      <c r="D132" s="26">
        <v>3022.8999000000003</v>
      </c>
      <c r="E132" s="27">
        <v>3794.9966851366812</v>
      </c>
    </row>
    <row r="133" spans="2:5" x14ac:dyDescent="0.25">
      <c r="B133" s="23">
        <v>42736</v>
      </c>
      <c r="C133" s="17">
        <v>8963938.1100000013</v>
      </c>
      <c r="D133" s="17">
        <v>2487.1411400000011</v>
      </c>
      <c r="E133" s="24">
        <v>3604.113158612302</v>
      </c>
    </row>
    <row r="134" spans="2:5" x14ac:dyDescent="0.25">
      <c r="B134" s="23">
        <v>42767</v>
      </c>
      <c r="C134" s="17">
        <v>9668624.6600000001</v>
      </c>
      <c r="D134" s="17">
        <v>2466.27007</v>
      </c>
      <c r="E134" s="24">
        <v>3920.3430222870925</v>
      </c>
    </row>
    <row r="135" spans="2:5" x14ac:dyDescent="0.25">
      <c r="B135" s="23">
        <v>42795</v>
      </c>
      <c r="C135" s="17">
        <v>12566314.979999997</v>
      </c>
      <c r="D135" s="17">
        <v>3137.1951600000007</v>
      </c>
      <c r="E135" s="24">
        <v>4005.5891773083044</v>
      </c>
    </row>
    <row r="136" spans="2:5" x14ac:dyDescent="0.25">
      <c r="B136" s="23">
        <v>42826</v>
      </c>
      <c r="C136" s="17">
        <v>9059337.6099999975</v>
      </c>
      <c r="D136" s="17">
        <v>2281.9929200000001</v>
      </c>
      <c r="E136" s="24">
        <v>3969.9236271074838</v>
      </c>
    </row>
    <row r="137" spans="2:5" x14ac:dyDescent="0.25">
      <c r="B137" s="23">
        <v>42856</v>
      </c>
      <c r="C137" s="17">
        <v>14076230.16</v>
      </c>
      <c r="D137" s="17">
        <v>3472.7473199999995</v>
      </c>
      <c r="E137" s="24">
        <v>4053.3413067323308</v>
      </c>
    </row>
    <row r="138" spans="2:5" x14ac:dyDescent="0.25">
      <c r="B138" s="23">
        <v>42887</v>
      </c>
      <c r="C138" s="17">
        <v>9172373.3599999994</v>
      </c>
      <c r="D138" s="17">
        <v>2155.2941400000004</v>
      </c>
      <c r="E138" s="24">
        <v>4255.7408707101094</v>
      </c>
    </row>
    <row r="139" spans="2:5" x14ac:dyDescent="0.25">
      <c r="B139" s="23">
        <v>42917</v>
      </c>
      <c r="C139" s="17">
        <v>8074411.2099999981</v>
      </c>
      <c r="D139" s="17">
        <v>1952.8375800000008</v>
      </c>
      <c r="E139" s="24">
        <v>4134.7069990326572</v>
      </c>
    </row>
    <row r="140" spans="2:5" x14ac:dyDescent="0.25">
      <c r="B140" s="23">
        <v>42948</v>
      </c>
      <c r="C140" s="17">
        <v>11532079.169999994</v>
      </c>
      <c r="D140" s="17">
        <v>2783.4033200000008</v>
      </c>
      <c r="E140" s="24">
        <v>4143.1577979148205</v>
      </c>
    </row>
    <row r="141" spans="2:5" x14ac:dyDescent="0.25">
      <c r="B141" s="23">
        <v>42979</v>
      </c>
      <c r="C141" s="17">
        <v>9586974.9399999995</v>
      </c>
      <c r="D141" s="17">
        <v>2211.5052200000005</v>
      </c>
      <c r="E141" s="24">
        <v>4335.0451327444753</v>
      </c>
    </row>
    <row r="142" spans="2:5" x14ac:dyDescent="0.25">
      <c r="B142" s="23">
        <v>43009</v>
      </c>
      <c r="C142" s="17">
        <v>15159240.049999999</v>
      </c>
      <c r="D142" s="17">
        <v>3563.5685400000007</v>
      </c>
      <c r="E142" s="24">
        <v>4253.9493431491574</v>
      </c>
    </row>
    <row r="143" spans="2:5" x14ac:dyDescent="0.25">
      <c r="B143" s="23">
        <v>43040</v>
      </c>
      <c r="C143" s="17">
        <v>11220818.329999998</v>
      </c>
      <c r="D143" s="17">
        <v>2760.8656799999999</v>
      </c>
      <c r="E143" s="24">
        <v>4064.2391302426563</v>
      </c>
    </row>
    <row r="144" spans="2:5" x14ac:dyDescent="0.25">
      <c r="B144" s="25">
        <v>43070</v>
      </c>
      <c r="C144" s="26">
        <v>8805757.959999999</v>
      </c>
      <c r="D144" s="26">
        <v>2157.1079000000009</v>
      </c>
      <c r="E144" s="27">
        <v>4082.2056050140086</v>
      </c>
    </row>
    <row r="145" spans="2:5" x14ac:dyDescent="0.25">
      <c r="B145" s="23">
        <v>43101</v>
      </c>
      <c r="C145" s="17">
        <v>11426386.649999997</v>
      </c>
      <c r="D145" s="17">
        <v>2849.1740400000003</v>
      </c>
      <c r="E145" s="24">
        <v>4010.420735828407</v>
      </c>
    </row>
    <row r="146" spans="2:5" x14ac:dyDescent="0.25">
      <c r="B146" s="23">
        <v>43132</v>
      </c>
      <c r="C146" s="17">
        <v>9967369.709999999</v>
      </c>
      <c r="D146" s="17">
        <v>2476.1147199999996</v>
      </c>
      <c r="E146" s="24">
        <v>4025.4070740308839</v>
      </c>
    </row>
    <row r="147" spans="2:5" x14ac:dyDescent="0.25">
      <c r="B147" s="23">
        <v>43160</v>
      </c>
      <c r="C147" s="17">
        <v>8521956.7599999961</v>
      </c>
      <c r="D147" s="17">
        <v>2031.8007200000006</v>
      </c>
      <c r="E147" s="24">
        <v>4194.2876956948794</v>
      </c>
    </row>
    <row r="148" spans="2:5" x14ac:dyDescent="0.25">
      <c r="B148" s="23">
        <v>43191</v>
      </c>
      <c r="C148" s="17">
        <v>9594385.3299999982</v>
      </c>
      <c r="D148" s="17">
        <v>2279.0163600000005</v>
      </c>
      <c r="E148" s="24">
        <v>4209.8799720770758</v>
      </c>
    </row>
    <row r="149" spans="2:5" x14ac:dyDescent="0.25">
      <c r="B149" s="23">
        <v>43221</v>
      </c>
      <c r="C149" s="17">
        <v>11625000.349999996</v>
      </c>
      <c r="D149" s="17">
        <v>2779.7821200000008</v>
      </c>
      <c r="E149" s="24">
        <v>4181.9825612807363</v>
      </c>
    </row>
    <row r="150" spans="2:5" x14ac:dyDescent="0.25">
      <c r="B150" s="23">
        <v>43252</v>
      </c>
      <c r="C150" s="17">
        <v>9768141.769999994</v>
      </c>
      <c r="D150" s="17">
        <v>2269.8739800000003</v>
      </c>
      <c r="E150" s="24">
        <v>4303.3850584075126</v>
      </c>
    </row>
    <row r="151" spans="2:5" x14ac:dyDescent="0.25">
      <c r="B151" s="23">
        <v>43282</v>
      </c>
      <c r="C151" s="17">
        <v>7415791.0200000005</v>
      </c>
      <c r="D151" s="17">
        <v>1588.5076400000003</v>
      </c>
      <c r="E151" s="24">
        <v>4668.40122972276</v>
      </c>
    </row>
    <row r="152" spans="2:5" x14ac:dyDescent="0.25">
      <c r="B152" s="23">
        <v>43313</v>
      </c>
      <c r="C152" s="17">
        <v>11033380.760000004</v>
      </c>
      <c r="D152" s="17">
        <v>2510.6262300000008</v>
      </c>
      <c r="E152" s="24">
        <v>4394.6727824953878</v>
      </c>
    </row>
    <row r="153" spans="2:5" x14ac:dyDescent="0.25">
      <c r="B153" s="23">
        <v>43344</v>
      </c>
      <c r="C153" s="17">
        <v>8369700.5799999991</v>
      </c>
      <c r="D153" s="17">
        <v>1874.0925800000009</v>
      </c>
      <c r="E153" s="24">
        <v>4466.0016635891052</v>
      </c>
    </row>
    <row r="154" spans="2:5" x14ac:dyDescent="0.25">
      <c r="B154" s="23">
        <v>43374</v>
      </c>
      <c r="C154" s="17">
        <v>13579501.300000004</v>
      </c>
      <c r="D154" s="17">
        <v>3219.9143399999989</v>
      </c>
      <c r="E154" s="24">
        <v>4217.3486205226209</v>
      </c>
    </row>
    <row r="155" spans="2:5" x14ac:dyDescent="0.25">
      <c r="B155" s="23">
        <v>43405</v>
      </c>
      <c r="C155" s="17">
        <v>11396960.019999992</v>
      </c>
      <c r="D155" s="17">
        <v>2735.3542400000006</v>
      </c>
      <c r="E155" s="24">
        <v>4166.5389635237871</v>
      </c>
    </row>
    <row r="156" spans="2:5" x14ac:dyDescent="0.25">
      <c r="B156" s="25">
        <v>43435</v>
      </c>
      <c r="C156" s="26">
        <v>8341967.6199999964</v>
      </c>
      <c r="D156" s="26">
        <v>1887.76234</v>
      </c>
      <c r="E156" s="27">
        <v>4418.971309704164</v>
      </c>
    </row>
    <row r="157" spans="2:5" x14ac:dyDescent="0.25">
      <c r="B157" s="23">
        <v>43466</v>
      </c>
      <c r="C157" s="17">
        <v>8223713.8199999956</v>
      </c>
      <c r="D157" s="17">
        <v>2001.5230000000001</v>
      </c>
      <c r="E157" s="24">
        <v>4108.7281135415342</v>
      </c>
    </row>
    <row r="158" spans="2:5" x14ac:dyDescent="0.25">
      <c r="B158" s="23">
        <v>43497</v>
      </c>
      <c r="C158" s="17">
        <v>7275208.0899999971</v>
      </c>
      <c r="D158" s="17">
        <v>1743.4875600000007</v>
      </c>
      <c r="E158" s="24">
        <v>4172.7903639300957</v>
      </c>
    </row>
    <row r="159" spans="2:5" x14ac:dyDescent="0.25">
      <c r="B159" s="23">
        <v>43525</v>
      </c>
      <c r="C159" s="17">
        <v>7941255.4399999985</v>
      </c>
      <c r="D159" s="17">
        <v>1966.9590200000007</v>
      </c>
      <c r="E159" s="24">
        <v>4037.3263292490956</v>
      </c>
    </row>
    <row r="160" spans="2:5" x14ac:dyDescent="0.25">
      <c r="B160" s="23">
        <v>43556</v>
      </c>
      <c r="C160" s="17">
        <v>8429735.0099999961</v>
      </c>
      <c r="D160" s="17">
        <v>1970.7151800000011</v>
      </c>
      <c r="E160" s="24">
        <v>4277.5004199236919</v>
      </c>
    </row>
    <row r="161" spans="2:5" x14ac:dyDescent="0.25">
      <c r="B161" s="23">
        <v>43586</v>
      </c>
      <c r="C161" s="17">
        <v>8997218.0199999977</v>
      </c>
      <c r="D161" s="17">
        <v>2212.3469800000012</v>
      </c>
      <c r="E161" s="24">
        <v>4066.8204858172812</v>
      </c>
    </row>
    <row r="162" spans="2:5" x14ac:dyDescent="0.25">
      <c r="B162" s="23">
        <v>43617</v>
      </c>
      <c r="C162" s="17">
        <v>7025336.7399999984</v>
      </c>
      <c r="D162" s="17">
        <v>1623.4037200000002</v>
      </c>
      <c r="E162" s="24">
        <v>4327.5351986996793</v>
      </c>
    </row>
    <row r="163" spans="2:5" x14ac:dyDescent="0.25">
      <c r="B163" s="23">
        <v>43647</v>
      </c>
      <c r="C163" s="17">
        <v>9416875.139999995</v>
      </c>
      <c r="D163" s="17">
        <v>2112.0399800000005</v>
      </c>
      <c r="E163" s="24">
        <v>4458.6632967052037</v>
      </c>
    </row>
    <row r="164" spans="2:5" x14ac:dyDescent="0.25">
      <c r="B164" s="23">
        <v>43678</v>
      </c>
      <c r="C164" s="17">
        <v>7689586.0099999979</v>
      </c>
      <c r="D164" s="17">
        <v>1815.1605200000001</v>
      </c>
      <c r="E164" s="24">
        <v>4236.3118441998713</v>
      </c>
    </row>
    <row r="165" spans="2:5" x14ac:dyDescent="0.25">
      <c r="B165" s="23">
        <v>43709</v>
      </c>
      <c r="C165" s="17">
        <v>11306143.709999992</v>
      </c>
      <c r="D165" s="17">
        <v>2661.1016800000007</v>
      </c>
      <c r="E165" s="24">
        <v>4248.6703138678995</v>
      </c>
    </row>
    <row r="166" spans="2:5" x14ac:dyDescent="0.25">
      <c r="B166" s="23">
        <v>43739</v>
      </c>
      <c r="C166" s="17">
        <v>10953409.800000001</v>
      </c>
      <c r="D166" s="17">
        <v>2736.7327300000011</v>
      </c>
      <c r="E166" s="24">
        <v>4002.3673776868973</v>
      </c>
    </row>
    <row r="167" spans="2:5" x14ac:dyDescent="0.25">
      <c r="B167" s="23">
        <v>43770</v>
      </c>
      <c r="C167" s="17">
        <v>9626324.2399999965</v>
      </c>
      <c r="D167" s="17">
        <v>2403.15155</v>
      </c>
      <c r="E167" s="24">
        <v>4005.7083540985986</v>
      </c>
    </row>
    <row r="168" spans="2:5" x14ac:dyDescent="0.25">
      <c r="B168" s="25">
        <v>43800</v>
      </c>
      <c r="C168" s="26">
        <v>9672399.1399999969</v>
      </c>
      <c r="D168" s="26">
        <v>2311.328140000001</v>
      </c>
      <c r="E168" s="27">
        <v>4184.7797258246492</v>
      </c>
    </row>
    <row r="169" spans="2:5" x14ac:dyDescent="0.25">
      <c r="B169" s="23">
        <v>43831</v>
      </c>
      <c r="C169" s="17">
        <v>10049521.649999997</v>
      </c>
      <c r="D169" s="17">
        <v>2661.1990400000009</v>
      </c>
      <c r="E169" s="24">
        <v>3776.3134207353382</v>
      </c>
    </row>
    <row r="170" spans="2:5" x14ac:dyDescent="0.25">
      <c r="B170" s="23">
        <v>43862</v>
      </c>
      <c r="C170" s="17">
        <v>8788842.8099999987</v>
      </c>
      <c r="D170" s="17">
        <v>2145.8959300000001</v>
      </c>
      <c r="E170" s="24">
        <v>4095.6519312658361</v>
      </c>
    </row>
    <row r="171" spans="2:5" x14ac:dyDescent="0.25">
      <c r="B171" s="23">
        <v>43891</v>
      </c>
      <c r="C171" s="17">
        <v>8444013.9499999993</v>
      </c>
      <c r="D171" s="17">
        <v>2021.9161300000007</v>
      </c>
      <c r="E171" s="24">
        <v>4176.2434280594989</v>
      </c>
    </row>
    <row r="172" spans="2:5" x14ac:dyDescent="0.25">
      <c r="B172" s="23">
        <v>43922</v>
      </c>
      <c r="C172" s="17">
        <v>9300110.0099999961</v>
      </c>
      <c r="D172" s="17">
        <v>2253.1590799999999</v>
      </c>
      <c r="E172" s="24">
        <v>4127.5869478332597</v>
      </c>
    </row>
    <row r="173" spans="2:5" x14ac:dyDescent="0.25">
      <c r="B173" s="23">
        <v>43952</v>
      </c>
      <c r="C173" s="17">
        <v>5919496.7199999988</v>
      </c>
      <c r="D173" s="17">
        <v>1440.7649299999998</v>
      </c>
      <c r="E173" s="24">
        <v>4108.5791281718657</v>
      </c>
    </row>
    <row r="174" spans="2:5" x14ac:dyDescent="0.25">
      <c r="B174" s="23">
        <v>43983</v>
      </c>
      <c r="C174" s="17">
        <v>6942977.3599999985</v>
      </c>
      <c r="D174" s="17">
        <v>1682.80305</v>
      </c>
      <c r="E174" s="24">
        <v>4125.8407274695601</v>
      </c>
    </row>
    <row r="175" spans="2:5" x14ac:dyDescent="0.25">
      <c r="B175" s="23">
        <v>44013</v>
      </c>
      <c r="C175" s="17">
        <v>7189892.1600000001</v>
      </c>
      <c r="D175" s="17">
        <v>1872.2956000000004</v>
      </c>
      <c r="E175" s="24">
        <v>3840.1479766336038</v>
      </c>
    </row>
    <row r="176" spans="2:5" x14ac:dyDescent="0.25">
      <c r="B176" s="23">
        <v>44044</v>
      </c>
      <c r="C176" s="17">
        <v>9085764.6600000001</v>
      </c>
      <c r="D176" s="17">
        <v>2165.7592400000012</v>
      </c>
      <c r="E176" s="24">
        <v>4195.1868389581459</v>
      </c>
    </row>
    <row r="177" spans="2:5" x14ac:dyDescent="0.25">
      <c r="B177" s="23">
        <v>44075</v>
      </c>
      <c r="C177" s="17">
        <v>12302997.490000002</v>
      </c>
      <c r="D177" s="17">
        <v>3115.3241799999996</v>
      </c>
      <c r="E177" s="24">
        <v>3949.1869157578362</v>
      </c>
    </row>
    <row r="178" spans="2:5" x14ac:dyDescent="0.25">
      <c r="B178" s="23">
        <v>44105</v>
      </c>
      <c r="C178" s="17">
        <v>11833472.780000005</v>
      </c>
      <c r="D178" s="17">
        <v>2956.7518900000005</v>
      </c>
      <c r="E178" s="24">
        <v>4002.1865953723996</v>
      </c>
    </row>
    <row r="179" spans="2:5" x14ac:dyDescent="0.25">
      <c r="B179" s="23">
        <v>44136</v>
      </c>
      <c r="C179" s="17">
        <v>11072340.780000005</v>
      </c>
      <c r="D179" s="17">
        <v>2764.2654200000006</v>
      </c>
      <c r="E179" s="24">
        <v>4005.5273635771227</v>
      </c>
    </row>
    <row r="180" spans="2:5" x14ac:dyDescent="0.25">
      <c r="B180" s="25">
        <v>44166</v>
      </c>
      <c r="C180" s="26">
        <v>9705925.570000004</v>
      </c>
      <c r="D180" s="26">
        <v>2377.8395400000009</v>
      </c>
      <c r="E180" s="27">
        <v>4081.8252900277726</v>
      </c>
    </row>
    <row r="181" spans="2:5" x14ac:dyDescent="0.25">
      <c r="B181" s="23">
        <v>44197</v>
      </c>
      <c r="C181" s="17">
        <v>8301895.1100000059</v>
      </c>
      <c r="D181" s="17">
        <v>2218.5690700000005</v>
      </c>
      <c r="E181" s="24">
        <v>3742.0043496775179</v>
      </c>
    </row>
    <row r="182" spans="2:5" x14ac:dyDescent="0.25">
      <c r="B182" s="23">
        <v>44228</v>
      </c>
      <c r="C182" s="17">
        <v>6816876.700000002</v>
      </c>
      <c r="D182" s="17">
        <v>1726.7319300000004</v>
      </c>
      <c r="E182" s="24">
        <v>3947.8488707856354</v>
      </c>
    </row>
    <row r="183" spans="2:5" x14ac:dyDescent="0.25">
      <c r="B183" s="23">
        <v>44256</v>
      </c>
      <c r="C183" s="17">
        <v>9859531.9399999958</v>
      </c>
      <c r="D183" s="17">
        <v>2490.2515500000004</v>
      </c>
      <c r="E183" s="24">
        <v>3959.2514017308799</v>
      </c>
    </row>
    <row r="184" spans="2:5" x14ac:dyDescent="0.25">
      <c r="B184" s="23">
        <v>44287</v>
      </c>
      <c r="C184" s="17">
        <v>7775654.120000001</v>
      </c>
      <c r="D184" s="17">
        <v>1829.3102600000004</v>
      </c>
      <c r="E184" s="24">
        <v>4250.5934012527759</v>
      </c>
    </row>
    <row r="185" spans="2:5" x14ac:dyDescent="0.25">
      <c r="B185" s="23">
        <v>44317</v>
      </c>
      <c r="C185" s="17">
        <v>8941734.9900000021</v>
      </c>
      <c r="D185" s="17">
        <v>2142.4259800000013</v>
      </c>
      <c r="E185" s="24">
        <v>4173.6494392212317</v>
      </c>
    </row>
    <row r="186" spans="2:5" x14ac:dyDescent="0.25">
      <c r="B186" s="23">
        <v>44348</v>
      </c>
      <c r="C186" s="17">
        <v>7764532.8900000053</v>
      </c>
      <c r="D186" s="17">
        <v>1813.673770000001</v>
      </c>
      <c r="E186" s="24">
        <v>4281.1077815830149</v>
      </c>
    </row>
    <row r="187" spans="2:5" x14ac:dyDescent="0.25">
      <c r="B187" s="23">
        <v>44378</v>
      </c>
      <c r="C187" s="17">
        <v>8895792.3500000015</v>
      </c>
      <c r="D187" s="17">
        <v>2129.1715300000005</v>
      </c>
      <c r="E187" s="24">
        <v>4178.0533999531735</v>
      </c>
    </row>
    <row r="188" spans="2:5" x14ac:dyDescent="0.25">
      <c r="B188" s="23">
        <v>44409</v>
      </c>
      <c r="C188" s="17">
        <v>8658594.7700000014</v>
      </c>
      <c r="D188" s="17">
        <v>1994.4473100000002</v>
      </c>
      <c r="E188" s="24">
        <v>4341.3504716752832</v>
      </c>
    </row>
    <row r="189" spans="2:5" x14ac:dyDescent="0.25">
      <c r="B189" s="23">
        <v>44440</v>
      </c>
      <c r="C189" s="17">
        <v>10051943.489999998</v>
      </c>
      <c r="D189" s="17">
        <v>2354.4361500000005</v>
      </c>
      <c r="E189" s="24">
        <v>4269.3633845198983</v>
      </c>
    </row>
    <row r="190" spans="2:5" x14ac:dyDescent="0.25">
      <c r="B190" s="23">
        <v>44470</v>
      </c>
      <c r="C190" s="17">
        <v>9523540.5</v>
      </c>
      <c r="D190" s="17">
        <v>2345.8071200000009</v>
      </c>
      <c r="E190" s="24">
        <v>4059.8139628802892</v>
      </c>
    </row>
    <row r="191" spans="2:5" x14ac:dyDescent="0.25">
      <c r="B191" s="23">
        <v>44501</v>
      </c>
      <c r="C191" s="17">
        <v>9926542.9200000018</v>
      </c>
      <c r="D191" s="17">
        <v>2404.6419300000007</v>
      </c>
      <c r="E191" s="24">
        <v>4128.0752847888671</v>
      </c>
    </row>
    <row r="192" spans="2:5" x14ac:dyDescent="0.25">
      <c r="B192" s="25">
        <v>44531</v>
      </c>
      <c r="C192" s="26">
        <v>10549269.540000003</v>
      </c>
      <c r="D192" s="26">
        <v>2554.6411899999994</v>
      </c>
      <c r="E192" s="27">
        <v>4129.4525357590446</v>
      </c>
    </row>
    <row r="193" spans="2:5" x14ac:dyDescent="0.25">
      <c r="B193" s="86">
        <v>44562</v>
      </c>
      <c r="C193" s="87">
        <v>7152528.9400000023</v>
      </c>
      <c r="D193" s="17">
        <v>1628.2264299999999</v>
      </c>
      <c r="E193" s="24">
        <v>4392.8343185044605</v>
      </c>
    </row>
    <row r="194" spans="2:5" x14ac:dyDescent="0.25">
      <c r="B194" s="86">
        <v>44593</v>
      </c>
      <c r="C194" s="85">
        <v>7762594.5800000029</v>
      </c>
      <c r="D194" s="84">
        <v>1882.9771900000005</v>
      </c>
      <c r="E194" s="24">
        <v>4122.511213213369</v>
      </c>
    </row>
    <row r="195" spans="2:5" x14ac:dyDescent="0.25">
      <c r="B195" s="86">
        <v>44621</v>
      </c>
      <c r="C195" s="85">
        <v>10263192.709999993</v>
      </c>
      <c r="D195" s="84">
        <v>2350.0294199999994</v>
      </c>
      <c r="E195" s="24">
        <v>4367.2613724129433</v>
      </c>
    </row>
    <row r="196" spans="2:5" x14ac:dyDescent="0.25">
      <c r="B196" s="23">
        <v>44652</v>
      </c>
      <c r="C196" s="85">
        <v>8447060.6199999992</v>
      </c>
      <c r="D196" s="84">
        <v>1914.4507100000003</v>
      </c>
      <c r="E196" s="24">
        <v>4412.2633065857308</v>
      </c>
    </row>
    <row r="197" spans="2:5" x14ac:dyDescent="0.25">
      <c r="B197" s="23">
        <v>44682</v>
      </c>
      <c r="C197" s="85">
        <v>9967213.8499999996</v>
      </c>
      <c r="D197" s="84">
        <v>2228.9006899999999</v>
      </c>
      <c r="E197" s="24">
        <v>4471.8070637772571</v>
      </c>
    </row>
    <row r="198" spans="2:5" x14ac:dyDescent="0.25">
      <c r="B198" s="23">
        <v>44713</v>
      </c>
      <c r="C198" s="85">
        <v>8282002.8699999992</v>
      </c>
      <c r="D198" s="84">
        <v>1792.9739000000002</v>
      </c>
      <c r="E198" s="24">
        <v>4619.1430170846324</v>
      </c>
    </row>
    <row r="199" spans="2:5" x14ac:dyDescent="0.25">
      <c r="B199" s="23">
        <v>44743</v>
      </c>
      <c r="C199" s="85">
        <v>8857271.9000000022</v>
      </c>
      <c r="D199" s="84">
        <v>1764.0061999999994</v>
      </c>
      <c r="E199" s="24">
        <v>5021.1115471136109</v>
      </c>
    </row>
    <row r="200" spans="2:5" x14ac:dyDescent="0.25">
      <c r="B200" s="23">
        <v>44774</v>
      </c>
      <c r="C200" s="85">
        <v>9701662.0200000051</v>
      </c>
      <c r="D200" s="84">
        <v>1918.6311399999993</v>
      </c>
      <c r="E200" s="24">
        <v>5056.5540284100698</v>
      </c>
    </row>
    <row r="201" spans="2:5" x14ac:dyDescent="0.25">
      <c r="B201" s="23">
        <v>44805</v>
      </c>
      <c r="C201" s="85">
        <v>11932538.430000009</v>
      </c>
      <c r="D201" s="84">
        <v>2292.0897500000001</v>
      </c>
      <c r="E201" s="24">
        <v>5205.9647446178788</v>
      </c>
    </row>
    <row r="202" spans="2:5" x14ac:dyDescent="0.25">
      <c r="B202" s="23">
        <v>44835</v>
      </c>
      <c r="C202" s="85">
        <v>8879468.8800000064</v>
      </c>
      <c r="D202" s="84">
        <v>1690.5774200000008</v>
      </c>
      <c r="E202" s="24">
        <v>5252.3290415176625</v>
      </c>
    </row>
    <row r="203" spans="2:5" x14ac:dyDescent="0.25">
      <c r="B203" s="23">
        <v>44866</v>
      </c>
      <c r="C203" s="85">
        <v>10552106.630000005</v>
      </c>
      <c r="D203" s="84">
        <v>2073.4176700000007</v>
      </c>
      <c r="E203" s="24">
        <v>5089.2334828032999</v>
      </c>
    </row>
    <row r="204" spans="2:5" x14ac:dyDescent="0.25">
      <c r="B204" s="23">
        <v>44896</v>
      </c>
      <c r="C204" s="85">
        <v>9758356.660000002</v>
      </c>
      <c r="D204" s="84">
        <v>1845.4651500000009</v>
      </c>
      <c r="E204" s="24">
        <v>5287.7490859147356</v>
      </c>
    </row>
    <row r="205" spans="2:5" x14ac:dyDescent="0.25">
      <c r="B205" s="91">
        <v>44562</v>
      </c>
      <c r="C205" s="87">
        <v>10516741.809999997</v>
      </c>
      <c r="D205" s="21">
        <v>2087.2752300000006</v>
      </c>
      <c r="E205" s="22">
        <f>+C205/D205</f>
        <v>5038.5026655061647</v>
      </c>
    </row>
    <row r="206" spans="2:5" x14ac:dyDescent="0.25">
      <c r="B206" s="86">
        <v>44958</v>
      </c>
      <c r="C206" s="85">
        <v>9740138.9300000016</v>
      </c>
      <c r="D206" s="84">
        <v>1915.0203400000012</v>
      </c>
      <c r="E206" s="24">
        <f>+C206/D206</f>
        <v>5086.180405791406</v>
      </c>
    </row>
    <row r="207" spans="2:5" x14ac:dyDescent="0.25">
      <c r="B207" s="86">
        <v>44986</v>
      </c>
      <c r="C207" s="85">
        <v>12065518.470000006</v>
      </c>
      <c r="D207" s="84">
        <v>2375.7879599999997</v>
      </c>
      <c r="E207" s="24">
        <f>+C207/D207</f>
        <v>5078.5333847722704</v>
      </c>
    </row>
    <row r="208" spans="2:5" x14ac:dyDescent="0.25">
      <c r="B208" s="86">
        <v>45017</v>
      </c>
      <c r="C208" s="85">
        <v>9144336.1499999966</v>
      </c>
      <c r="D208" s="84">
        <v>1790.14192</v>
      </c>
      <c r="E208" s="24">
        <f>+C208/D208</f>
        <v>5108.1626813141138</v>
      </c>
    </row>
    <row r="209" spans="2:5" x14ac:dyDescent="0.25">
      <c r="B209" s="86">
        <v>45047</v>
      </c>
      <c r="C209" s="85">
        <v>9492950.7100000009</v>
      </c>
      <c r="D209" s="84">
        <v>1808.7429100000002</v>
      </c>
      <c r="E209" s="24">
        <f>+C209/D209</f>
        <v>5248.3692721150737</v>
      </c>
    </row>
    <row r="210" spans="2:5" x14ac:dyDescent="0.25">
      <c r="B210" s="86">
        <v>45078</v>
      </c>
      <c r="C210" s="85">
        <v>8385716.96</v>
      </c>
      <c r="D210" s="84">
        <v>1504.4629500000001</v>
      </c>
      <c r="E210" s="24">
        <f t="shared" ref="E210:E216" si="0">+C210/D210</f>
        <v>5573.8939666144652</v>
      </c>
    </row>
    <row r="211" spans="2:5" x14ac:dyDescent="0.25">
      <c r="B211" s="86">
        <v>45108</v>
      </c>
      <c r="C211" s="85">
        <v>6955318.9700000007</v>
      </c>
      <c r="D211" s="84">
        <v>1245.7012</v>
      </c>
      <c r="E211" s="24">
        <f t="shared" si="0"/>
        <v>5583.4569076436637</v>
      </c>
    </row>
    <row r="212" spans="2:5" x14ac:dyDescent="0.25">
      <c r="B212" s="86">
        <v>45139</v>
      </c>
      <c r="C212" s="85">
        <v>9104497.3199999984</v>
      </c>
      <c r="D212" s="84">
        <v>1717.1678200000003</v>
      </c>
      <c r="E212" s="24">
        <f t="shared" si="0"/>
        <v>5302.0428253774271</v>
      </c>
    </row>
    <row r="213" spans="2:5" x14ac:dyDescent="0.25">
      <c r="B213" s="86">
        <v>45170</v>
      </c>
      <c r="C213" s="85">
        <v>8131093.8200000012</v>
      </c>
      <c r="D213" s="84">
        <v>1547.2812900000006</v>
      </c>
      <c r="E213" s="24">
        <f t="shared" si="0"/>
        <v>5255.0844326437882</v>
      </c>
    </row>
    <row r="214" spans="2:5" x14ac:dyDescent="0.25">
      <c r="B214" s="86">
        <v>45200</v>
      </c>
      <c r="C214" s="85">
        <v>12558453.910000004</v>
      </c>
      <c r="D214" s="84">
        <v>2459.16273</v>
      </c>
      <c r="E214" s="24">
        <f t="shared" si="0"/>
        <v>5106.8006833366426</v>
      </c>
    </row>
    <row r="215" spans="2:5" x14ac:dyDescent="0.25">
      <c r="B215" s="86">
        <v>45231</v>
      </c>
      <c r="C215" s="85">
        <v>10403064.129999999</v>
      </c>
      <c r="D215" s="84">
        <v>2114.9394299999999</v>
      </c>
      <c r="E215" s="24">
        <f t="shared" si="0"/>
        <v>4918.84731185895</v>
      </c>
    </row>
    <row r="216" spans="2:5" x14ac:dyDescent="0.25">
      <c r="B216" s="86">
        <v>45261</v>
      </c>
      <c r="C216" s="85">
        <v>9697653.7299999986</v>
      </c>
      <c r="D216" s="84">
        <v>1950.43067</v>
      </c>
      <c r="E216" s="24">
        <f t="shared" si="0"/>
        <v>4972.0576481705957</v>
      </c>
    </row>
    <row r="217" spans="2:5" x14ac:dyDescent="0.25">
      <c r="B217" s="20">
        <v>45292</v>
      </c>
      <c r="C217" s="97">
        <v>12450784.049999999</v>
      </c>
      <c r="D217" s="98">
        <v>2518.7999699999996</v>
      </c>
      <c r="E217" s="99">
        <v>4943.1412570645698</v>
      </c>
    </row>
    <row r="218" spans="2:5" x14ac:dyDescent="0.25">
      <c r="B218" s="23">
        <v>45323</v>
      </c>
      <c r="C218" s="100">
        <v>10123268.699999999</v>
      </c>
      <c r="D218" s="101">
        <v>2087.9666399999996</v>
      </c>
      <c r="E218" s="102">
        <v>4848.3862270902955</v>
      </c>
    </row>
    <row r="219" spans="2:5" x14ac:dyDescent="0.25">
      <c r="B219" s="23">
        <v>45352</v>
      </c>
      <c r="C219" s="100">
        <v>7659097.5199999996</v>
      </c>
      <c r="D219" s="101">
        <v>1616.1880400000007</v>
      </c>
      <c r="E219" s="102">
        <v>4738.9891092128091</v>
      </c>
    </row>
    <row r="220" spans="2:5" x14ac:dyDescent="0.25">
      <c r="B220" s="23">
        <v>45383</v>
      </c>
      <c r="C220" s="100">
        <v>12825778.850000003</v>
      </c>
      <c r="D220" s="101">
        <v>2567.7950200000005</v>
      </c>
      <c r="E220" s="102">
        <v>4994.860863154101</v>
      </c>
    </row>
    <row r="221" spans="2:5" x14ac:dyDescent="0.25">
      <c r="B221" s="23">
        <v>45413</v>
      </c>
      <c r="C221" s="100">
        <v>9910553.1900000032</v>
      </c>
      <c r="D221" s="101">
        <v>2002.68632</v>
      </c>
      <c r="E221" s="102">
        <v>4948.6297934066897</v>
      </c>
    </row>
    <row r="222" spans="2:5" x14ac:dyDescent="0.25">
      <c r="B222" s="23">
        <v>45444</v>
      </c>
      <c r="C222" s="100">
        <v>5165947.4600000009</v>
      </c>
      <c r="D222" s="101">
        <v>1083.0773399999996</v>
      </c>
      <c r="E222" s="102">
        <v>4769.6939721774652</v>
      </c>
    </row>
    <row r="223" spans="2:5" x14ac:dyDescent="0.25">
      <c r="B223" s="23">
        <v>45474</v>
      </c>
      <c r="C223" s="100">
        <v>7022021.3000000007</v>
      </c>
      <c r="D223" s="101">
        <v>1369.9813899999997</v>
      </c>
      <c r="E223" s="102">
        <v>5125.6326189949214</v>
      </c>
    </row>
    <row r="224" spans="2:5" x14ac:dyDescent="0.25">
      <c r="B224" s="23">
        <v>45505</v>
      </c>
      <c r="C224" s="100">
        <v>7655664.9999999991</v>
      </c>
      <c r="D224" s="101">
        <v>1541.81567</v>
      </c>
      <c r="E224" s="102">
        <v>4965.3568509911429</v>
      </c>
    </row>
    <row r="225" spans="2:5" x14ac:dyDescent="0.25">
      <c r="B225" s="23">
        <v>45536</v>
      </c>
      <c r="C225" s="106">
        <v>8392927.3000000007</v>
      </c>
      <c r="D225" s="101">
        <v>1748.7662800000001</v>
      </c>
      <c r="E225" s="102">
        <v>4799.3419109156202</v>
      </c>
    </row>
    <row r="226" spans="2:5" x14ac:dyDescent="0.25">
      <c r="B226" s="23">
        <v>45566</v>
      </c>
      <c r="C226" s="106">
        <v>8910719.2799999993</v>
      </c>
      <c r="D226" s="101">
        <v>1788.4474600000001</v>
      </c>
      <c r="E226" s="102">
        <v>4982.3768823491182</v>
      </c>
    </row>
    <row r="227" spans="2:5" x14ac:dyDescent="0.25">
      <c r="B227" s="23">
        <v>45597</v>
      </c>
      <c r="C227" s="106">
        <v>8378134.0199999977</v>
      </c>
      <c r="D227" s="101">
        <v>1784.76728</v>
      </c>
      <c r="E227" s="102">
        <v>4694.2445179743536</v>
      </c>
    </row>
    <row r="228" spans="2:5" x14ac:dyDescent="0.25">
      <c r="B228" s="25">
        <v>45627</v>
      </c>
      <c r="C228" s="103">
        <v>6813402.6399999997</v>
      </c>
      <c r="D228" s="104">
        <v>1386.6079200000001</v>
      </c>
      <c r="E228" s="105">
        <v>4913.7196908553633</v>
      </c>
    </row>
    <row r="229" spans="2:5" x14ac:dyDescent="0.25">
      <c r="B229" s="91">
        <v>45658</v>
      </c>
      <c r="C229" s="97">
        <v>8623747.200000003</v>
      </c>
      <c r="D229" s="98">
        <v>1795.4981899999996</v>
      </c>
      <c r="E229" s="99">
        <v>4802.9829537171545</v>
      </c>
    </row>
    <row r="230" spans="2:5" x14ac:dyDescent="0.25">
      <c r="B230" s="86">
        <v>45689</v>
      </c>
      <c r="C230" s="100">
        <v>8288355.4300000006</v>
      </c>
      <c r="D230" s="101">
        <v>1692.1586899999991</v>
      </c>
      <c r="E230" s="102">
        <v>4898.0958340260659</v>
      </c>
    </row>
    <row r="231" spans="2:5" x14ac:dyDescent="0.25">
      <c r="B231" s="86">
        <v>45717</v>
      </c>
      <c r="C231" s="100">
        <v>7505282.5099999988</v>
      </c>
      <c r="D231" s="101">
        <v>1518.6105600000001</v>
      </c>
      <c r="E231" s="102">
        <v>4942.2035561243556</v>
      </c>
    </row>
    <row r="232" spans="2:5" x14ac:dyDescent="0.25">
      <c r="B232" s="86">
        <v>45748</v>
      </c>
      <c r="C232" s="100">
        <v>7561113.2300000004</v>
      </c>
      <c r="D232" s="101">
        <v>1474.7362900000001</v>
      </c>
      <c r="E232" s="102">
        <v>5127.0951161037747</v>
      </c>
    </row>
    <row r="233" spans="2:5" x14ac:dyDescent="0.25">
      <c r="B233" s="86">
        <v>45778</v>
      </c>
      <c r="C233" s="100">
        <v>7268276.3499999987</v>
      </c>
      <c r="D233" s="101">
        <v>1510.54125</v>
      </c>
      <c r="E233" s="102">
        <v>4811.7033215743022</v>
      </c>
    </row>
    <row r="234" spans="2:5" x14ac:dyDescent="0.25">
      <c r="B234" s="86">
        <v>45809</v>
      </c>
      <c r="C234" s="100">
        <v>5690653.4899999974</v>
      </c>
      <c r="D234" s="101">
        <v>1149.8470799999996</v>
      </c>
      <c r="E234" s="102">
        <v>4949.0524339984404</v>
      </c>
    </row>
    <row r="235" spans="2:5" x14ac:dyDescent="0.25">
      <c r="B235" s="86">
        <v>45839</v>
      </c>
      <c r="C235" s="100">
        <v>5518680.2600000007</v>
      </c>
      <c r="D235" s="101">
        <v>1054.9391599999999</v>
      </c>
      <c r="E235" s="102">
        <v>5231.2782284051345</v>
      </c>
    </row>
    <row r="236" spans="2:5" x14ac:dyDescent="0.25">
      <c r="B236" s="86">
        <v>45870</v>
      </c>
      <c r="C236" s="100">
        <v>7272788.2700000014</v>
      </c>
      <c r="D236" s="101">
        <v>1531.4026200000003</v>
      </c>
      <c r="E236" s="102">
        <v>4749.1026690289973</v>
      </c>
    </row>
    <row r="237" spans="2:5" x14ac:dyDescent="0.25">
      <c r="B237" s="86">
        <v>45901</v>
      </c>
      <c r="C237" s="100">
        <v>8030913.6199999973</v>
      </c>
      <c r="D237" s="101">
        <v>1544.6596199999994</v>
      </c>
      <c r="E237" s="102">
        <v>5199.1477708208622</v>
      </c>
    </row>
    <row r="238" spans="2:5" x14ac:dyDescent="0.25">
      <c r="B238" s="86">
        <v>45931</v>
      </c>
      <c r="C238" s="100">
        <v>10543505.299999997</v>
      </c>
      <c r="D238" s="101">
        <v>2088.3865200000005</v>
      </c>
      <c r="E238" s="102">
        <v>5048.6369256970665</v>
      </c>
    </row>
    <row r="239" spans="2:5" x14ac:dyDescent="0.25">
      <c r="B239" s="86">
        <v>45962</v>
      </c>
      <c r="C239" s="100">
        <v>6625212.049999998</v>
      </c>
      <c r="D239" s="101">
        <v>1343.6079999999999</v>
      </c>
      <c r="E239" s="102">
        <v>4930.9114339896742</v>
      </c>
    </row>
    <row r="240" spans="2:5" x14ac:dyDescent="0.25">
      <c r="B240" s="107">
        <v>45992</v>
      </c>
      <c r="C240" s="108">
        <v>8185773.9800000023</v>
      </c>
      <c r="D240" s="26">
        <v>1599.9513899999997</v>
      </c>
      <c r="E240" s="27">
        <v>5116.2641760009992</v>
      </c>
    </row>
    <row r="241" spans="2:5" x14ac:dyDescent="0.25">
      <c r="B241" s="20">
        <v>46023</v>
      </c>
      <c r="C241" s="97">
        <v>7441301</v>
      </c>
      <c r="D241" s="98">
        <v>1519</v>
      </c>
      <c r="E241" s="99">
        <v>4898.8156682027648</v>
      </c>
    </row>
    <row r="242" spans="2:5" x14ac:dyDescent="0.25">
      <c r="B242" s="23">
        <v>46054</v>
      </c>
      <c r="C242" s="100">
        <v>7060329.6699999971</v>
      </c>
      <c r="D242" s="101">
        <v>1426.84413</v>
      </c>
      <c r="E242" s="102">
        <v>4948.2136987170406</v>
      </c>
    </row>
    <row r="243" spans="2:5" x14ac:dyDescent="0.25">
      <c r="B243" s="23">
        <v>46082</v>
      </c>
      <c r="C243" s="100">
        <v>7947958</v>
      </c>
      <c r="D243" s="101">
        <v>1582</v>
      </c>
      <c r="E243" s="102">
        <v>5023.9936788874838</v>
      </c>
    </row>
    <row r="244" spans="2:5" x14ac:dyDescent="0.25">
      <c r="B244" s="30" t="s">
        <v>21</v>
      </c>
    </row>
  </sheetData>
  <mergeCells count="1">
    <mergeCell ref="C10:D10"/>
  </mergeCells>
  <hyperlinks>
    <hyperlink ref="E10" location="Quesos!A1" display="Volver a hoja principal" xr:uid="{00000000-0004-0000-0200-000000000000}"/>
  </hyperlinks>
  <pageMargins left="0.7" right="0.7" top="0.75" bottom="0.75" header="0.3" footer="0.3"/>
  <pageSetup paperSize="9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93f0a2-03ef-45d5-a257-c7b71ce04207" xsi:nil="true"/>
    <lcf76f155ced4ddcb4097134ff3c332f xmlns="f4d36658-c2d2-4aca-88d8-9ecde1689242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68A96D9EA1D9545B6EFAC7C8387E0F1" ma:contentTypeVersion="16" ma:contentTypeDescription="Crear nuevo documento." ma:contentTypeScope="" ma:versionID="0d13b557246e747723a516aa573a1fbd">
  <xsd:schema xmlns:xsd="http://www.w3.org/2001/XMLSchema" xmlns:xs="http://www.w3.org/2001/XMLSchema" xmlns:p="http://schemas.microsoft.com/office/2006/metadata/properties" xmlns:ns2="f4d36658-c2d2-4aca-88d8-9ecde1689242" xmlns:ns3="b293f0a2-03ef-45d5-a257-c7b71ce04207" targetNamespace="http://schemas.microsoft.com/office/2006/metadata/properties" ma:root="true" ma:fieldsID="90407ce9be83cd6c392ee726c6e0a5b5" ns2:_="" ns3:_="">
    <xsd:import namespace="f4d36658-c2d2-4aca-88d8-9ecde1689242"/>
    <xsd:import namespace="b293f0a2-03ef-45d5-a257-c7b71ce0420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d36658-c2d2-4aca-88d8-9ecde168924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n" ma:readOnly="false" ma:fieldId="{5cf76f15-5ced-4ddc-b409-7134ff3c332f}" ma:taxonomyMulti="true" ma:sspId="5339038e-3fc0-44b1-9afd-0be1f0e059c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93f0a2-03ef-45d5-a257-c7b71ce0420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88a38fa9-94db-420e-8c1b-06c1e1260228}" ma:internalName="TaxCatchAll" ma:showField="CatchAllData" ma:web="b293f0a2-03ef-45d5-a257-c7b71ce0420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65C5376-2410-4EC3-831C-0A0A32C1D89F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7D45CBB4-1864-42A2-9350-F86710271A5D}">
  <ds:schemaRefs>
    <ds:schemaRef ds:uri="http://schemas.microsoft.com/office/2006/metadata/properties"/>
    <ds:schemaRef ds:uri="http://schemas.microsoft.com/office/infopath/2007/PartnerControls"/>
    <ds:schemaRef ds:uri="b293f0a2-03ef-45d5-a257-c7b71ce04207"/>
    <ds:schemaRef ds:uri="f4d36658-c2d2-4aca-88d8-9ecde1689242"/>
  </ds:schemaRefs>
</ds:datastoreItem>
</file>

<file path=customXml/itemProps3.xml><?xml version="1.0" encoding="utf-8"?>
<ds:datastoreItem xmlns:ds="http://schemas.openxmlformats.org/officeDocument/2006/customXml" ds:itemID="{143DB78D-7F5D-454B-89D9-D4D7560092F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4d36658-c2d2-4aca-88d8-9ecde1689242"/>
    <ds:schemaRef ds:uri="b293f0a2-03ef-45d5-a257-c7b71ce0420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7FD41026-2E6B-4F97-94B4-181D7FE07B1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Quesos</vt:lpstr>
      <vt:lpstr>Destinos Trimestrales</vt:lpstr>
      <vt:lpstr>Listado Datos Mensuales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axp</dc:creator>
  <cp:lastModifiedBy>Natalia Di Candia</cp:lastModifiedBy>
  <cp:lastPrinted>2010-05-19T14:04:06Z</cp:lastPrinted>
  <dcterms:created xsi:type="dcterms:W3CDTF">2010-03-11T18:38:35Z</dcterms:created>
  <dcterms:modified xsi:type="dcterms:W3CDTF">2026-04-06T15:10:06Z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Natalia Di Candia</vt:lpwstr>
  </property>
  <property fmtid="{D5CDD505-2E9C-101B-9397-08002B2CF9AE}" pid="3" name="Order">
    <vt:lpwstr>6977600.00000000</vt:lpwstr>
  </property>
  <property fmtid="{D5CDD505-2E9C-101B-9397-08002B2CF9AE}" pid="4" name="display_urn:schemas-microsoft-com:office:office#Author">
    <vt:lpwstr>Natalia Di Candia</vt:lpwstr>
  </property>
  <property fmtid="{D5CDD505-2E9C-101B-9397-08002B2CF9AE}" pid="5" name="MediaServiceImageTags">
    <vt:lpwstr/>
  </property>
  <property fmtid="{D5CDD505-2E9C-101B-9397-08002B2CF9AE}" pid="6" name="ContentTypeId">
    <vt:lpwstr>0x010100A68A96D9EA1D9545B6EFAC7C8387E0F1</vt:lpwstr>
  </property>
</Properties>
</file>