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27" documentId="8_{4664A5E8-F469-4D54-A306-9A82AE2ADC43}" xr6:coauthVersionLast="47" xr6:coauthVersionMax="47" xr10:uidLastSave="{7113C953-0CF8-4B31-97F0-5A11A63B0994}"/>
  <bookViews>
    <workbookView xWindow="-120" yWindow="-120" windowWidth="29040" windowHeight="15720" tabRatio="564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1" i="5" l="1"/>
  <c r="F260" i="5"/>
  <c r="P174" i="4"/>
  <c r="P132" i="4"/>
  <c r="P138" i="4"/>
  <c r="P126" i="4"/>
  <c r="P91" i="4"/>
  <c r="P52" i="4"/>
  <c r="F259" i="5"/>
  <c r="P172" i="4"/>
  <c r="P124" i="4"/>
  <c r="P89" i="4"/>
  <c r="P50" i="4"/>
  <c r="F258" i="5"/>
  <c r="F256" i="5"/>
  <c r="F255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4" i="5"/>
  <c r="P170" i="4"/>
  <c r="P122" i="4"/>
  <c r="P48" i="4"/>
  <c r="P87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8" i="4"/>
  <c r="P120" i="4"/>
  <c r="P85" i="4"/>
  <c r="Q87" i="4" s="1"/>
  <c r="F187" i="5"/>
  <c r="P46" i="4"/>
  <c r="F186" i="5"/>
  <c r="P166" i="4"/>
  <c r="Q166" i="4" s="1"/>
  <c r="P118" i="4"/>
  <c r="P83" i="4"/>
  <c r="Q83" i="4" s="1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64" i="4"/>
  <c r="P116" i="4"/>
  <c r="P81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Q100" i="4" s="1"/>
  <c r="P102" i="4"/>
  <c r="Q102" i="4" s="1"/>
  <c r="P104" i="4"/>
  <c r="P106" i="4"/>
  <c r="Q108" i="4" s="1"/>
  <c r="P108" i="4"/>
  <c r="Q110" i="4" s="1"/>
  <c r="P110" i="4"/>
  <c r="P112" i="4"/>
  <c r="Q112" i="4" s="1"/>
  <c r="P114" i="4"/>
  <c r="Q114" i="4" s="1"/>
  <c r="P140" i="4"/>
  <c r="Q140" i="4" s="1"/>
  <c r="P142" i="4"/>
  <c r="P144" i="4"/>
  <c r="P146" i="4"/>
  <c r="P148" i="4"/>
  <c r="P150" i="4"/>
  <c r="P152" i="4"/>
  <c r="P154" i="4"/>
  <c r="Q154" i="4" s="1"/>
  <c r="P156" i="4"/>
  <c r="Q156" i="4" s="1"/>
  <c r="P158" i="4"/>
  <c r="P160" i="4"/>
  <c r="P162" i="4"/>
  <c r="F138" i="5"/>
  <c r="P79" i="4"/>
  <c r="P40" i="4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7" i="4"/>
  <c r="Q79" i="4" s="1"/>
  <c r="P75" i="4"/>
  <c r="P38" i="4"/>
  <c r="Q40" i="4" s="1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3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1" i="4"/>
  <c r="Q71" i="4" s="1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Q20" i="4" s="1"/>
  <c r="P20" i="4"/>
  <c r="Q22" i="4" s="1"/>
  <c r="P22" i="4"/>
  <c r="P24" i="4"/>
  <c r="Q24" i="4" s="1"/>
  <c r="P26" i="4"/>
  <c r="P59" i="4"/>
  <c r="P61" i="4"/>
  <c r="Q61" i="4" s="1"/>
  <c r="P63" i="4"/>
  <c r="P65" i="4"/>
  <c r="P67" i="4"/>
  <c r="P69" i="4"/>
  <c r="F61" i="5"/>
  <c r="Q48" i="4"/>
  <c r="Q152" i="4"/>
  <c r="Q30" i="4"/>
  <c r="Q116" i="4" l="1"/>
  <c r="Q150" i="4"/>
  <c r="Q69" i="4"/>
  <c r="Q126" i="4"/>
  <c r="Q164" i="4"/>
  <c r="Q50" i="4"/>
  <c r="Q65" i="4"/>
  <c r="Q162" i="4"/>
  <c r="Q146" i="4"/>
  <c r="Q168" i="4"/>
  <c r="Q34" i="4"/>
  <c r="Q73" i="4"/>
  <c r="Q158" i="4"/>
  <c r="Q142" i="4"/>
  <c r="Q46" i="4"/>
  <c r="Q124" i="4"/>
  <c r="Q18" i="4"/>
  <c r="Q148" i="4"/>
  <c r="Q91" i="4"/>
  <c r="Q32" i="4"/>
  <c r="Q122" i="4"/>
  <c r="Q77" i="4"/>
  <c r="Q120" i="4"/>
  <c r="Q75" i="4"/>
  <c r="Q36" i="4"/>
  <c r="Q118" i="4"/>
  <c r="Q26" i="4"/>
  <c r="Q42" i="4"/>
  <c r="Q172" i="4"/>
  <c r="Q81" i="4"/>
  <c r="Q89" i="4"/>
  <c r="Q67" i="4"/>
  <c r="Q28" i="4"/>
  <c r="Q52" i="4"/>
  <c r="Q106" i="4"/>
  <c r="Q170" i="4"/>
  <c r="Q85" i="4"/>
  <c r="Q63" i="4"/>
  <c r="Q144" i="4"/>
  <c r="Q160" i="4"/>
  <c r="Q104" i="4"/>
  <c r="Q38" i="4"/>
</calcChain>
</file>

<file path=xl/sharedStrings.xml><?xml version="1.0" encoding="utf-8"?>
<sst xmlns="http://schemas.openxmlformats.org/spreadsheetml/2006/main" count="242" uniqueCount="38">
  <si>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</si>
  <si>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</si>
  <si>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</si>
  <si>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</si>
  <si>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</si>
  <si>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</si>
  <si>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</si>
  <si>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</si>
  <si>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</si>
  <si>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</si>
  <si>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</si>
  <si>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</si>
  <si>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</si>
  <si>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</si>
  <si>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</si>
  <si>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</si>
  <si>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</si>
  <si>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</si>
  <si>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</si>
  <si>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</si>
  <si>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</si>
  <si>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</si>
  <si>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</si>
  <si>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</si>
  <si>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</si>
  <si>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</si>
  <si>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</si>
  <si>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</si>
  <si>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</si>
  <si>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</si>
  <si>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</si>
  <si>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</si>
  <si>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</si>
  <si>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</si>
  <si>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</si>
  <si>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</si>
  <si>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</si>
  <si>
    <t>Queso Muzzarella (US$/Ton)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</si>
</sst>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165" fontId="0" fillId="0" borderId="45" xfId="1" applyNumberFormat="1" applyFont="1" applyFill="1" applyBorder="1"/>
    <xf numFmtId="9" fontId="0" fillId="0" borderId="73" xfId="4" applyFont="1" applyBorder="1"/>
    <xf numFmtId="9" fontId="0" fillId="0" borderId="36" xfId="4" applyFont="1" applyBorder="1"/>
    <xf numFmtId="9" fontId="0" fillId="0" borderId="24" xfId="4" applyFont="1" applyBorder="1"/>
    <xf numFmtId="166" fontId="0" fillId="0" borderId="0" xfId="4" applyNumberFormat="1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74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3" fontId="4" fillId="0" borderId="4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9" fontId="4" fillId="0" borderId="36" xfId="4" applyFont="1" applyBorder="1" applyAlignment="1"/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9" fontId="4" fillId="0" borderId="39" xfId="4" applyFont="1" applyBorder="1" applyAlignment="1"/>
    <xf numFmtId="3" fontId="0" fillId="0" borderId="32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59" xfId="0" applyFont="1" applyBorder="1" applyAlignment="1">
      <alignment horizontal="center" vertical="center"/>
    </xf>
    <xf numFmtId="0" fontId="0" fillId="0" borderId="41" xfId="0" applyBorder="1"/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9" fontId="3" fillId="0" borderId="36" xfId="4" applyFont="1" applyFill="1" applyBorder="1"/>
    <xf numFmtId="9" fontId="3" fillId="0" borderId="75" xfId="4" applyFont="1" applyFill="1" applyBorder="1"/>
    <xf numFmtId="165" fontId="0" fillId="0" borderId="33" xfId="1" applyNumberFormat="1" applyFont="1" applyFill="1" applyBorder="1"/>
    <xf numFmtId="9" fontId="3" fillId="0" borderId="34" xfId="4" applyFont="1" applyFill="1" applyBorder="1"/>
    <xf numFmtId="0" fontId="4" fillId="0" borderId="51" xfId="0" applyFont="1" applyFill="1" applyBorder="1"/>
    <xf numFmtId="0" fontId="4" fillId="0" borderId="72" xfId="0" applyFont="1" applyFill="1" applyBorder="1"/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80"/>
  <sheetViews>
    <sheetView showGridLines="0" tabSelected="1" zoomScale="80" zoomScaleNormal="80" workbookViewId="0">
      <selection activeCell="E175" sqref="E175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70" t="s">
        <v>0</v>
      </c>
      <c r="I11" s="171"/>
      <c r="J11" s="172"/>
    </row>
    <row r="12" spans="2:22" ht="15.75" thickBot="1" x14ac:dyDescent="0.3"/>
    <row r="13" spans="2:22" ht="15.75" thickBot="1" x14ac:dyDescent="0.3">
      <c r="H13" s="147" t="s">
        <v>1</v>
      </c>
      <c r="I13" s="148"/>
      <c r="J13" s="149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74">
        <v>2008</v>
      </c>
      <c r="C16" s="18" t="s">
        <v>18</v>
      </c>
      <c r="D16" s="179"/>
      <c r="E16" s="137"/>
      <c r="F16" s="137"/>
      <c r="G16" s="137"/>
      <c r="H16" s="137"/>
      <c r="I16" s="137"/>
      <c r="J16" s="137">
        <v>4395</v>
      </c>
      <c r="K16" s="137">
        <v>3843</v>
      </c>
      <c r="L16" s="137">
        <v>3306</v>
      </c>
      <c r="M16" s="137">
        <v>2917</v>
      </c>
      <c r="N16" s="137">
        <v>2585</v>
      </c>
      <c r="O16" s="137">
        <v>2223</v>
      </c>
      <c r="P16" s="159">
        <f>AVERAGE(D16:O17)</f>
        <v>3211.5</v>
      </c>
      <c r="Q16" s="158"/>
      <c r="V16" s="69"/>
    </row>
    <row r="17" spans="2:22" ht="15.75" thickBot="1" x14ac:dyDescent="0.3">
      <c r="B17" s="184"/>
      <c r="C17" s="21" t="s">
        <v>19</v>
      </c>
      <c r="D17" s="180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60"/>
      <c r="Q17" s="162"/>
      <c r="V17" s="69"/>
    </row>
    <row r="18" spans="2:22" x14ac:dyDescent="0.25">
      <c r="B18" s="174">
        <v>2009</v>
      </c>
      <c r="C18" s="18" t="s">
        <v>18</v>
      </c>
      <c r="D18" s="177">
        <v>2017</v>
      </c>
      <c r="E18" s="165">
        <v>1851</v>
      </c>
      <c r="F18" s="165">
        <v>2158</v>
      </c>
      <c r="G18" s="165">
        <v>2235</v>
      </c>
      <c r="H18" s="165">
        <v>2144</v>
      </c>
      <c r="I18" s="165">
        <v>1886</v>
      </c>
      <c r="J18" s="165">
        <v>1829</v>
      </c>
      <c r="K18" s="165">
        <v>2301</v>
      </c>
      <c r="L18" s="137">
        <v>2858</v>
      </c>
      <c r="M18" s="137">
        <v>3022</v>
      </c>
      <c r="N18" s="137">
        <v>3437</v>
      </c>
      <c r="O18" s="137">
        <v>3560</v>
      </c>
      <c r="P18" s="159">
        <f>AVERAGE(D18:O19)</f>
        <v>2441.5</v>
      </c>
      <c r="Q18" s="158">
        <f>+P18/P16-1</f>
        <v>-0.23976335045928698</v>
      </c>
      <c r="V18" s="69"/>
    </row>
    <row r="19" spans="2:22" ht="15.75" thickBot="1" x14ac:dyDescent="0.3">
      <c r="B19" s="175"/>
      <c r="C19" s="19" t="s">
        <v>19</v>
      </c>
      <c r="D19" s="178"/>
      <c r="E19" s="166"/>
      <c r="F19" s="166"/>
      <c r="G19" s="166"/>
      <c r="H19" s="166"/>
      <c r="I19" s="166"/>
      <c r="J19" s="166"/>
      <c r="K19" s="166"/>
      <c r="L19" s="138"/>
      <c r="M19" s="138"/>
      <c r="N19" s="138"/>
      <c r="O19" s="138"/>
      <c r="P19" s="161"/>
      <c r="Q19" s="144"/>
      <c r="V19" s="69"/>
    </row>
    <row r="20" spans="2:22" x14ac:dyDescent="0.25">
      <c r="B20" s="174">
        <v>2010</v>
      </c>
      <c r="C20" s="18" t="s">
        <v>18</v>
      </c>
      <c r="D20" s="163">
        <v>3309</v>
      </c>
      <c r="E20" s="139">
        <v>3256</v>
      </c>
      <c r="F20" s="139">
        <v>3281</v>
      </c>
      <c r="G20" s="139">
        <v>3969</v>
      </c>
      <c r="H20" s="139">
        <v>3932</v>
      </c>
      <c r="I20" s="139">
        <v>3790</v>
      </c>
      <c r="J20" s="139">
        <v>3224</v>
      </c>
      <c r="K20" s="139">
        <v>2974</v>
      </c>
      <c r="L20" s="40">
        <v>3522</v>
      </c>
      <c r="M20" s="40">
        <v>3521</v>
      </c>
      <c r="N20" s="40">
        <v>3495</v>
      </c>
      <c r="O20" s="41">
        <v>3556</v>
      </c>
      <c r="P20" s="159">
        <f>AVERAGE(D20:O21)</f>
        <v>3498.875</v>
      </c>
      <c r="Q20" s="158">
        <f>+P20/P18-1</f>
        <v>0.43308416956788864</v>
      </c>
    </row>
    <row r="21" spans="2:22" ht="15.75" thickBot="1" x14ac:dyDescent="0.3">
      <c r="B21" s="175"/>
      <c r="C21" s="19" t="s">
        <v>20</v>
      </c>
      <c r="D21" s="185"/>
      <c r="E21" s="169"/>
      <c r="F21" s="169"/>
      <c r="G21" s="169"/>
      <c r="H21" s="169"/>
      <c r="I21" s="169"/>
      <c r="J21" s="169"/>
      <c r="K21" s="169"/>
      <c r="L21" s="9">
        <v>3602</v>
      </c>
      <c r="M21" s="9">
        <v>3484</v>
      </c>
      <c r="N21" s="9">
        <v>3447</v>
      </c>
      <c r="O21" s="42">
        <v>3620</v>
      </c>
      <c r="P21" s="161"/>
      <c r="Q21" s="144"/>
    </row>
    <row r="22" spans="2:22" x14ac:dyDescent="0.25">
      <c r="B22" s="173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76">
        <f>AVERAGE(D22:O23)</f>
        <v>3734.7083333333335</v>
      </c>
      <c r="Q22" s="143">
        <f>+P22/P20-1</f>
        <v>6.7402617508008467E-2</v>
      </c>
    </row>
    <row r="23" spans="2:22" ht="15.75" thickBot="1" x14ac:dyDescent="0.3">
      <c r="B23" s="168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61"/>
      <c r="Q23" s="144"/>
    </row>
    <row r="24" spans="2:22" x14ac:dyDescent="0.25">
      <c r="B24" s="145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41">
        <f>AVERAGE(D24:O25)</f>
        <v>3094.8333333333335</v>
      </c>
      <c r="Q24" s="143">
        <f>+P24/P22-1</f>
        <v>-0.17133198710296427</v>
      </c>
    </row>
    <row r="25" spans="2:22" ht="15.75" thickBot="1" x14ac:dyDescent="0.3">
      <c r="B25" s="146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42"/>
      <c r="Q25" s="144"/>
    </row>
    <row r="26" spans="2:22" x14ac:dyDescent="0.25">
      <c r="B26" s="145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41">
        <f>AVERAGE(D26:O27)</f>
        <v>4677.333333333333</v>
      </c>
      <c r="Q26" s="143">
        <f>+P26/P24-1</f>
        <v>0.51133609779740419</v>
      </c>
    </row>
    <row r="27" spans="2:22" ht="15.75" thickBot="1" x14ac:dyDescent="0.3">
      <c r="B27" s="146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42"/>
      <c r="Q27" s="144"/>
    </row>
    <row r="28" spans="2:22" x14ac:dyDescent="0.25">
      <c r="B28" s="145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41">
        <f>AVERAGE(D28:O29)</f>
        <v>3496.2916666666665</v>
      </c>
      <c r="Q28" s="143">
        <f>+P28/P26-1</f>
        <v>-0.25250320695553019</v>
      </c>
    </row>
    <row r="29" spans="2:22" ht="15.75" thickBot="1" x14ac:dyDescent="0.3">
      <c r="B29" s="146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42"/>
      <c r="Q29" s="144"/>
    </row>
    <row r="30" spans="2:22" x14ac:dyDescent="0.25">
      <c r="B30" s="145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41">
        <f>AVERAGE(D30:O31)</f>
        <v>2416.4166666666665</v>
      </c>
      <c r="Q30" s="143">
        <f>+P30/P28-1</f>
        <v>-0.30886296194777807</v>
      </c>
    </row>
    <row r="31" spans="2:22" ht="15.75" thickBot="1" x14ac:dyDescent="0.3">
      <c r="B31" s="146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42"/>
      <c r="Q31" s="144"/>
    </row>
    <row r="32" spans="2:22" x14ac:dyDescent="0.25">
      <c r="B32" s="145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41">
        <f>AVERAGE(D32:O33)</f>
        <v>2463.4583333333335</v>
      </c>
      <c r="Q32" s="143">
        <f>+P32/P30-1</f>
        <v>1.9467531123909421E-2</v>
      </c>
    </row>
    <row r="33" spans="2:17" ht="15.75" thickBot="1" x14ac:dyDescent="0.3">
      <c r="B33" s="146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42"/>
      <c r="Q33" s="144"/>
    </row>
    <row r="34" spans="2:17" x14ac:dyDescent="0.25">
      <c r="B34" s="145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41">
        <f>AVERAGE(D34:O35)</f>
        <v>3056.6666666666665</v>
      </c>
      <c r="Q34" s="143">
        <f>+P34/P32-1</f>
        <v>0.24080307156267433</v>
      </c>
    </row>
    <row r="35" spans="2:17" ht="15.75" thickBot="1" x14ac:dyDescent="0.3">
      <c r="B35" s="146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42"/>
      <c r="Q35" s="144"/>
    </row>
    <row r="36" spans="2:17" x14ac:dyDescent="0.25">
      <c r="B36" s="145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41">
        <f>AVERAGE(D36:O37)</f>
        <v>2985.4583333333335</v>
      </c>
      <c r="Q36" s="143">
        <f>+P36/P34-1</f>
        <v>-2.3296074154852686E-2</v>
      </c>
    </row>
    <row r="37" spans="2:17" ht="15.75" thickBot="1" x14ac:dyDescent="0.3">
      <c r="B37" s="146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42"/>
      <c r="Q37" s="144"/>
    </row>
    <row r="38" spans="2:17" x14ac:dyDescent="0.25">
      <c r="B38" s="145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41">
        <f>AVERAGE(D38:O39)</f>
        <v>3118.0416666666665</v>
      </c>
      <c r="Q38" s="143">
        <f>+P38/P36-1</f>
        <v>4.4409708168762441E-2</v>
      </c>
    </row>
    <row r="39" spans="2:17" ht="15.75" thickBot="1" x14ac:dyDescent="0.3">
      <c r="B39" s="146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42"/>
      <c r="Q39" s="144"/>
    </row>
    <row r="40" spans="2:17" x14ac:dyDescent="0.25">
      <c r="B40" s="145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41">
        <f>AVERAGE(D40:O41)</f>
        <v>2975.0833333333335</v>
      </c>
      <c r="Q40" s="143">
        <f>+P40/P38-1</f>
        <v>-4.5848756564617066E-2</v>
      </c>
    </row>
    <row r="41" spans="2:17" ht="15.75" thickBot="1" x14ac:dyDescent="0.3">
      <c r="B41" s="146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42"/>
      <c r="Q41" s="144"/>
    </row>
    <row r="42" spans="2:17" x14ac:dyDescent="0.25">
      <c r="B42" s="145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41">
        <f>AVERAGE(D42:O43)</f>
        <v>3843</v>
      </c>
      <c r="Q42" s="143">
        <f>+P42/P40-1</f>
        <v>0.29172852301055996</v>
      </c>
    </row>
    <row r="43" spans="2:17" ht="15.75" thickBot="1" x14ac:dyDescent="0.3">
      <c r="B43" s="146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42"/>
      <c r="Q43" s="144"/>
    </row>
    <row r="44" spans="2:17" x14ac:dyDescent="0.25">
      <c r="B44" s="145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41">
        <f>AVERAGE(D44:O45)</f>
        <v>3889.0833333333335</v>
      </c>
      <c r="Q44" s="143">
        <f>+P44/P42-1</f>
        <v>1.1991499696417662E-2</v>
      </c>
    </row>
    <row r="45" spans="2:17" ht="15.75" thickBot="1" x14ac:dyDescent="0.3">
      <c r="B45" s="146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42"/>
      <c r="Q45" s="144"/>
    </row>
    <row r="46" spans="2:17" x14ac:dyDescent="0.25">
      <c r="B46" s="145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41">
        <f>AVERAGE(D46:O47)</f>
        <v>3081.0833333333335</v>
      </c>
      <c r="Q46" s="143">
        <f>+P46/P44-1</f>
        <v>-0.20776104051940258</v>
      </c>
    </row>
    <row r="47" spans="2:17" ht="15.75" thickBot="1" x14ac:dyDescent="0.3">
      <c r="B47" s="146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42"/>
      <c r="Q47" s="144"/>
    </row>
    <row r="48" spans="2:17" x14ac:dyDescent="0.25">
      <c r="B48" s="145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41">
        <f>AVERAGE(D48:O49)</f>
        <v>3440.1666666666665</v>
      </c>
      <c r="Q48" s="143">
        <f>+P48/P46-1</f>
        <v>0.11654450544992279</v>
      </c>
    </row>
    <row r="49" spans="2:18" ht="15.75" thickBot="1" x14ac:dyDescent="0.3">
      <c r="B49" s="146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42"/>
      <c r="Q49" s="144"/>
    </row>
    <row r="50" spans="2:18" x14ac:dyDescent="0.25">
      <c r="B50" s="145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>
        <v>3364</v>
      </c>
      <c r="P50" s="141">
        <f>AVERAGE(D50:O51)</f>
        <v>3900.6666666666665</v>
      </c>
      <c r="Q50" s="143">
        <f>+P50/P48-1</f>
        <v>0.13385979361465039</v>
      </c>
      <c r="R50" s="119"/>
    </row>
    <row r="51" spans="2:18" ht="15.75" thickBot="1" x14ac:dyDescent="0.3">
      <c r="B51" s="146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>
        <v>3452</v>
      </c>
      <c r="O51" s="30">
        <v>3161</v>
      </c>
      <c r="P51" s="142"/>
      <c r="Q51" s="144"/>
    </row>
    <row r="52" spans="2:18" x14ac:dyDescent="0.25">
      <c r="B52" s="145">
        <v>2026</v>
      </c>
      <c r="C52" s="15" t="s">
        <v>18</v>
      </c>
      <c r="D52" s="13">
        <v>3407</v>
      </c>
      <c r="E52" s="12">
        <v>3614</v>
      </c>
      <c r="F52" s="12"/>
      <c r="G52" s="12"/>
      <c r="H52" s="12"/>
      <c r="I52" s="12"/>
      <c r="J52" s="82"/>
      <c r="K52" s="24"/>
      <c r="L52" s="13"/>
      <c r="M52" s="12"/>
      <c r="N52" s="12"/>
      <c r="O52" s="29"/>
      <c r="P52" s="141">
        <f>AVERAGE(D52:O53)</f>
        <v>3490</v>
      </c>
      <c r="Q52" s="143">
        <f>+P52/P50-1</f>
        <v>-0.10528114852162018</v>
      </c>
      <c r="R52" s="119"/>
    </row>
    <row r="53" spans="2:18" ht="15.75" thickBot="1" x14ac:dyDescent="0.3">
      <c r="B53" s="146"/>
      <c r="C53" s="16" t="s">
        <v>19</v>
      </c>
      <c r="D53" s="10">
        <v>3449</v>
      </c>
      <c r="E53" s="9"/>
      <c r="F53" s="9"/>
      <c r="G53" s="9"/>
      <c r="H53" s="9"/>
      <c r="I53" s="9"/>
      <c r="J53" s="42"/>
      <c r="K53" s="9"/>
      <c r="L53" s="10"/>
      <c r="M53" s="9"/>
      <c r="N53" s="9"/>
      <c r="O53" s="30"/>
      <c r="P53" s="142"/>
      <c r="Q53" s="144"/>
    </row>
    <row r="54" spans="2:18" x14ac:dyDescent="0.25">
      <c r="B54" s="38" t="s">
        <v>21</v>
      </c>
      <c r="C54" s="38"/>
      <c r="D54" s="43"/>
      <c r="E54" s="38"/>
      <c r="F54" s="38"/>
      <c r="G54" s="38"/>
      <c r="H54" s="38"/>
      <c r="I54" s="38"/>
      <c r="J54" s="38"/>
      <c r="K54" s="38"/>
      <c r="L54" s="38"/>
    </row>
    <row r="55" spans="2:18" ht="15.75" thickBot="1" x14ac:dyDescent="0.3">
      <c r="O55" s="132"/>
    </row>
    <row r="56" spans="2:18" ht="15.75" thickBot="1" x14ac:dyDescent="0.3">
      <c r="D56" s="17"/>
      <c r="H56" s="147" t="s">
        <v>22</v>
      </c>
      <c r="I56" s="148"/>
      <c r="J56" s="149"/>
    </row>
    <row r="57" spans="2:18" ht="15.75" thickBot="1" x14ac:dyDescent="0.3"/>
    <row r="58" spans="2:18" ht="15.75" thickBot="1" x14ac:dyDescent="0.3">
      <c r="B58" s="5" t="s">
        <v>2</v>
      </c>
      <c r="C58" s="20" t="s">
        <v>3</v>
      </c>
      <c r="D58" s="2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P58" s="7" t="s">
        <v>16</v>
      </c>
      <c r="Q58" s="8" t="s">
        <v>17</v>
      </c>
    </row>
    <row r="59" spans="2:18" x14ac:dyDescent="0.25">
      <c r="B59" s="173">
        <v>2010</v>
      </c>
      <c r="C59" s="25" t="s">
        <v>18</v>
      </c>
      <c r="D59" s="179"/>
      <c r="E59" s="137"/>
      <c r="F59" s="137">
        <v>2927</v>
      </c>
      <c r="G59" s="137">
        <v>3672</v>
      </c>
      <c r="H59" s="137">
        <v>3612</v>
      </c>
      <c r="I59" s="137">
        <v>3462</v>
      </c>
      <c r="J59" s="137">
        <v>3067</v>
      </c>
      <c r="K59" s="137">
        <v>2532</v>
      </c>
      <c r="L59" s="24">
        <v>3197</v>
      </c>
      <c r="M59" s="24">
        <v>3221</v>
      </c>
      <c r="N59" s="24">
        <v>3021</v>
      </c>
      <c r="O59" s="29">
        <v>3060</v>
      </c>
      <c r="P59" s="156">
        <f>AVERAGE(D59:O60)</f>
        <v>3164</v>
      </c>
      <c r="Q59" s="158"/>
    </row>
    <row r="60" spans="2:18" ht="15.75" thickBot="1" x14ac:dyDescent="0.3">
      <c r="B60" s="187"/>
      <c r="C60" s="26" t="s">
        <v>19</v>
      </c>
      <c r="D60" s="180"/>
      <c r="E60" s="138"/>
      <c r="F60" s="138"/>
      <c r="G60" s="138"/>
      <c r="H60" s="138"/>
      <c r="I60" s="138"/>
      <c r="J60" s="138"/>
      <c r="K60" s="138"/>
      <c r="L60" s="9">
        <v>3229</v>
      </c>
      <c r="M60" s="9">
        <v>3072</v>
      </c>
      <c r="N60" s="9">
        <v>3096</v>
      </c>
      <c r="O60" s="30">
        <v>3128</v>
      </c>
      <c r="P60" s="142"/>
      <c r="Q60" s="144"/>
    </row>
    <row r="61" spans="2:18" x14ac:dyDescent="0.25">
      <c r="B61" s="167">
        <v>2011</v>
      </c>
      <c r="C61" s="27" t="s">
        <v>18</v>
      </c>
      <c r="D61" s="31">
        <v>3492</v>
      </c>
      <c r="E61" s="24">
        <v>3913</v>
      </c>
      <c r="F61" s="24">
        <v>3977</v>
      </c>
      <c r="G61" s="24">
        <v>3763</v>
      </c>
      <c r="H61" s="24">
        <v>3909</v>
      </c>
      <c r="I61" s="24">
        <v>4372</v>
      </c>
      <c r="J61" s="24">
        <v>3704</v>
      </c>
      <c r="K61" s="24">
        <v>3479</v>
      </c>
      <c r="L61" s="24">
        <v>3444</v>
      </c>
      <c r="M61" s="24" t="s">
        <v>23</v>
      </c>
      <c r="N61" s="24" t="s">
        <v>24</v>
      </c>
      <c r="O61" s="29">
        <v>3424</v>
      </c>
      <c r="P61" s="141">
        <f>AVERAGE(D61:O62)</f>
        <v>3696.35</v>
      </c>
      <c r="Q61" s="143">
        <f>+P61/P59-1</f>
        <v>0.1682522123893806</v>
      </c>
    </row>
    <row r="62" spans="2:18" ht="15.75" thickBot="1" x14ac:dyDescent="0.3">
      <c r="B62" s="168"/>
      <c r="C62" s="26" t="s">
        <v>19</v>
      </c>
      <c r="D62" s="32">
        <v>3579</v>
      </c>
      <c r="E62" s="9">
        <v>3898</v>
      </c>
      <c r="F62" s="9">
        <v>3916</v>
      </c>
      <c r="G62" s="9">
        <v>3771</v>
      </c>
      <c r="H62" s="9">
        <v>3824</v>
      </c>
      <c r="I62" s="9">
        <v>3994</v>
      </c>
      <c r="J62" s="9">
        <v>3488</v>
      </c>
      <c r="K62" s="9">
        <v>3438</v>
      </c>
      <c r="L62" s="9">
        <v>3230</v>
      </c>
      <c r="M62" s="9" t="s">
        <v>24</v>
      </c>
      <c r="N62" s="9" t="s">
        <v>25</v>
      </c>
      <c r="O62" s="30">
        <v>3312</v>
      </c>
      <c r="P62" s="142"/>
      <c r="Q62" s="144"/>
    </row>
    <row r="63" spans="2:18" x14ac:dyDescent="0.25">
      <c r="B63" s="186">
        <v>2012</v>
      </c>
      <c r="C63" s="28" t="s">
        <v>18</v>
      </c>
      <c r="D63" s="33" t="s">
        <v>26</v>
      </c>
      <c r="E63" s="12">
        <v>3296</v>
      </c>
      <c r="F63" s="12">
        <v>3194</v>
      </c>
      <c r="G63" s="12">
        <v>3078</v>
      </c>
      <c r="H63" s="12">
        <v>2730</v>
      </c>
      <c r="I63" s="12">
        <v>3011</v>
      </c>
      <c r="J63" s="12">
        <v>2599</v>
      </c>
      <c r="K63" s="12">
        <v>2805</v>
      </c>
      <c r="L63" s="12">
        <v>3211</v>
      </c>
      <c r="M63" s="12">
        <v>3309</v>
      </c>
      <c r="N63" s="12">
        <v>3449</v>
      </c>
      <c r="O63" s="29">
        <v>3362</v>
      </c>
      <c r="P63" s="141">
        <f>AVERAGE(D63:O64)</f>
        <v>3099.6521739130435</v>
      </c>
      <c r="Q63" s="143">
        <f>+P63/P61-1</f>
        <v>-0.16142893018435933</v>
      </c>
    </row>
    <row r="64" spans="2:18" ht="15.75" thickBot="1" x14ac:dyDescent="0.3">
      <c r="B64" s="168"/>
      <c r="C64" s="26" t="s">
        <v>19</v>
      </c>
      <c r="D64" s="32">
        <v>3351</v>
      </c>
      <c r="E64" s="9">
        <v>3259</v>
      </c>
      <c r="F64" s="9">
        <v>3125</v>
      </c>
      <c r="G64" s="9">
        <v>2871</v>
      </c>
      <c r="H64" s="9">
        <v>2573</v>
      </c>
      <c r="I64" s="9">
        <v>2834</v>
      </c>
      <c r="J64" s="9">
        <v>2727</v>
      </c>
      <c r="K64" s="9">
        <v>3023</v>
      </c>
      <c r="L64" s="9">
        <v>3339</v>
      </c>
      <c r="M64" s="9">
        <v>3325</v>
      </c>
      <c r="N64" s="9">
        <v>3402</v>
      </c>
      <c r="O64" s="30">
        <v>3419</v>
      </c>
      <c r="P64" s="142"/>
      <c r="Q64" s="144"/>
    </row>
    <row r="65" spans="2:17" x14ac:dyDescent="0.25">
      <c r="B65" s="145">
        <v>2013</v>
      </c>
      <c r="C65" s="15" t="s">
        <v>18</v>
      </c>
      <c r="D65" s="13">
        <v>3572</v>
      </c>
      <c r="E65" s="12">
        <v>3554</v>
      </c>
      <c r="F65" s="12">
        <v>3759</v>
      </c>
      <c r="G65" s="12">
        <v>5142</v>
      </c>
      <c r="H65" s="12">
        <v>4280</v>
      </c>
      <c r="I65" s="12">
        <v>4164</v>
      </c>
      <c r="J65" s="12">
        <v>4441</v>
      </c>
      <c r="K65" s="12">
        <v>4451</v>
      </c>
      <c r="L65" s="12">
        <v>4420</v>
      </c>
      <c r="M65" s="12">
        <v>4491</v>
      </c>
      <c r="N65" s="12">
        <v>4559</v>
      </c>
      <c r="O65" s="29">
        <v>4791</v>
      </c>
      <c r="P65" s="141">
        <f>AVERAGE(D65:O66)</f>
        <v>4309.375</v>
      </c>
      <c r="Q65" s="143">
        <f>+P65/P63-1</f>
        <v>0.39027695954665309</v>
      </c>
    </row>
    <row r="66" spans="2:17" ht="15.75" thickBot="1" x14ac:dyDescent="0.3">
      <c r="B66" s="146"/>
      <c r="C66" s="16" t="s">
        <v>19</v>
      </c>
      <c r="D66" s="10">
        <v>3552</v>
      </c>
      <c r="E66" s="9">
        <v>3592</v>
      </c>
      <c r="F66" s="9">
        <v>4050</v>
      </c>
      <c r="G66" s="9">
        <v>4757</v>
      </c>
      <c r="H66" s="9">
        <v>4252</v>
      </c>
      <c r="I66" s="9">
        <v>4284</v>
      </c>
      <c r="J66" s="9">
        <v>4566</v>
      </c>
      <c r="K66" s="9">
        <v>4426</v>
      </c>
      <c r="L66" s="9">
        <v>4330</v>
      </c>
      <c r="M66" s="9">
        <v>4541</v>
      </c>
      <c r="N66" s="9">
        <v>4583</v>
      </c>
      <c r="O66" s="30">
        <v>4868</v>
      </c>
      <c r="P66" s="142"/>
      <c r="Q66" s="144"/>
    </row>
    <row r="67" spans="2:17" x14ac:dyDescent="0.25">
      <c r="B67" s="145">
        <v>2014</v>
      </c>
      <c r="C67" s="15" t="s">
        <v>18</v>
      </c>
      <c r="D67" s="13">
        <v>4688</v>
      </c>
      <c r="E67" s="12">
        <v>4746</v>
      </c>
      <c r="F67" s="12">
        <v>4658</v>
      </c>
      <c r="G67" s="12">
        <v>4126</v>
      </c>
      <c r="H67" s="12">
        <v>3873</v>
      </c>
      <c r="I67" s="12">
        <v>3863</v>
      </c>
      <c r="J67" s="12">
        <v>3810</v>
      </c>
      <c r="K67" s="12">
        <v>3264</v>
      </c>
      <c r="L67" s="12">
        <v>2600</v>
      </c>
      <c r="M67" s="12">
        <v>2540</v>
      </c>
      <c r="N67" s="12">
        <v>2457</v>
      </c>
      <c r="O67" s="29">
        <v>2423</v>
      </c>
      <c r="P67" s="141">
        <f>AVERAGE(D67:O68)</f>
        <v>3531.5416666666665</v>
      </c>
      <c r="Q67" s="143">
        <f>+P67/P65-1</f>
        <v>-0.1804979453710418</v>
      </c>
    </row>
    <row r="68" spans="2:17" ht="15.75" thickBot="1" x14ac:dyDescent="0.3">
      <c r="B68" s="146"/>
      <c r="C68" s="16" t="s">
        <v>19</v>
      </c>
      <c r="D68" s="10">
        <v>4698</v>
      </c>
      <c r="E68" s="9">
        <v>4780</v>
      </c>
      <c r="F68" s="9">
        <v>4584</v>
      </c>
      <c r="G68" s="9">
        <v>3969</v>
      </c>
      <c r="H68" s="9">
        <v>3733</v>
      </c>
      <c r="I68" s="9">
        <v>3855</v>
      </c>
      <c r="J68" s="9">
        <v>3516</v>
      </c>
      <c r="K68" s="9">
        <v>2874</v>
      </c>
      <c r="L68" s="9">
        <v>2619</v>
      </c>
      <c r="M68" s="9">
        <v>2462</v>
      </c>
      <c r="N68" s="9">
        <v>2299</v>
      </c>
      <c r="O68" s="30">
        <v>2320</v>
      </c>
      <c r="P68" s="142"/>
      <c r="Q68" s="144"/>
    </row>
    <row r="69" spans="2:17" x14ac:dyDescent="0.25">
      <c r="B69" s="145">
        <v>2015</v>
      </c>
      <c r="C69" s="15" t="s">
        <v>18</v>
      </c>
      <c r="D69" s="13">
        <v>2386</v>
      </c>
      <c r="E69" s="39">
        <v>2598</v>
      </c>
      <c r="F69" s="12">
        <v>2935</v>
      </c>
      <c r="G69" s="12">
        <v>2467</v>
      </c>
      <c r="H69" s="12">
        <v>2048</v>
      </c>
      <c r="I69" s="12">
        <v>1982</v>
      </c>
      <c r="J69" s="12">
        <v>1875</v>
      </c>
      <c r="K69" s="12">
        <v>1419</v>
      </c>
      <c r="L69" s="12">
        <v>1698</v>
      </c>
      <c r="M69" s="12">
        <v>2267</v>
      </c>
      <c r="N69" s="12">
        <v>2018</v>
      </c>
      <c r="O69" s="29">
        <v>1918</v>
      </c>
      <c r="P69" s="141">
        <f>AVERAGE(D69:O70)</f>
        <v>2118.0416666666665</v>
      </c>
      <c r="Q69" s="143">
        <f>+P69/P67-1</f>
        <v>-0.40025012683318195</v>
      </c>
    </row>
    <row r="70" spans="2:17" ht="15.75" thickBot="1" x14ac:dyDescent="0.3">
      <c r="B70" s="146"/>
      <c r="C70" s="16" t="s">
        <v>19</v>
      </c>
      <c r="D70" s="10">
        <v>2389</v>
      </c>
      <c r="E70" s="9">
        <v>2744</v>
      </c>
      <c r="F70" s="9">
        <v>2731</v>
      </c>
      <c r="G70" s="9">
        <v>2253</v>
      </c>
      <c r="H70" s="9">
        <v>1992</v>
      </c>
      <c r="I70" s="9">
        <v>1978</v>
      </c>
      <c r="J70" s="9">
        <v>1702</v>
      </c>
      <c r="K70" s="9">
        <v>1521</v>
      </c>
      <c r="L70" s="9">
        <v>1992</v>
      </c>
      <c r="M70" s="9">
        <v>2178</v>
      </c>
      <c r="N70" s="9">
        <v>1851</v>
      </c>
      <c r="O70" s="30">
        <v>1891</v>
      </c>
      <c r="P70" s="142"/>
      <c r="Q70" s="144"/>
    </row>
    <row r="71" spans="2:17" x14ac:dyDescent="0.25">
      <c r="B71" s="145">
        <v>2016</v>
      </c>
      <c r="C71" s="15" t="s">
        <v>18</v>
      </c>
      <c r="D71" s="13">
        <v>1890</v>
      </c>
      <c r="E71" s="12">
        <v>1792</v>
      </c>
      <c r="F71" s="12">
        <v>1802</v>
      </c>
      <c r="G71" s="12">
        <v>1721</v>
      </c>
      <c r="H71" s="12">
        <v>1676</v>
      </c>
      <c r="I71" s="12">
        <v>1867</v>
      </c>
      <c r="J71" s="12">
        <v>1938</v>
      </c>
      <c r="K71" s="12">
        <v>1965</v>
      </c>
      <c r="L71" s="12">
        <v>2224</v>
      </c>
      <c r="M71" s="12">
        <v>2209</v>
      </c>
      <c r="N71" s="12">
        <v>2329</v>
      </c>
      <c r="O71" s="29">
        <v>2570</v>
      </c>
      <c r="P71" s="141">
        <f>AVERAGE(D71:O72)</f>
        <v>2009.6666666666667</v>
      </c>
      <c r="Q71" s="143">
        <f>+P71/P69-1</f>
        <v>-5.1167548639663107E-2</v>
      </c>
    </row>
    <row r="72" spans="2:17" ht="15.75" thickBot="1" x14ac:dyDescent="0.3">
      <c r="B72" s="146"/>
      <c r="C72" s="16" t="s">
        <v>19</v>
      </c>
      <c r="D72" s="10">
        <v>1835</v>
      </c>
      <c r="E72" s="9">
        <v>1762</v>
      </c>
      <c r="F72" s="9">
        <v>1731</v>
      </c>
      <c r="G72" s="9">
        <v>1727</v>
      </c>
      <c r="H72" s="9">
        <v>1658</v>
      </c>
      <c r="I72" s="9">
        <v>1901</v>
      </c>
      <c r="J72" s="9">
        <v>1927</v>
      </c>
      <c r="K72" s="9">
        <v>2028</v>
      </c>
      <c r="L72" s="9">
        <v>2293</v>
      </c>
      <c r="M72" s="9">
        <v>2204</v>
      </c>
      <c r="N72" s="9">
        <v>2562</v>
      </c>
      <c r="O72" s="30">
        <v>2621</v>
      </c>
      <c r="P72" s="142"/>
      <c r="Q72" s="144"/>
    </row>
    <row r="73" spans="2:17" x14ac:dyDescent="0.25">
      <c r="B73" s="145">
        <v>2017</v>
      </c>
      <c r="C73" s="15" t="s">
        <v>18</v>
      </c>
      <c r="D73" s="13">
        <v>2660</v>
      </c>
      <c r="E73" s="12">
        <v>2608</v>
      </c>
      <c r="F73" s="12">
        <v>2118</v>
      </c>
      <c r="G73" s="12">
        <v>1913</v>
      </c>
      <c r="H73" s="12">
        <v>1982</v>
      </c>
      <c r="I73" s="12">
        <v>2156</v>
      </c>
      <c r="J73" s="12">
        <v>2090</v>
      </c>
      <c r="K73" s="12">
        <v>1966</v>
      </c>
      <c r="L73" s="12">
        <v>1944</v>
      </c>
      <c r="M73" s="12">
        <v>1895</v>
      </c>
      <c r="N73" s="12">
        <v>1818</v>
      </c>
      <c r="O73" s="29">
        <v>1774</v>
      </c>
      <c r="P73" s="141">
        <f>AVERAGE(D73:O74)</f>
        <v>2058.4583333333335</v>
      </c>
      <c r="Q73" s="143">
        <f>+P73/P71-1</f>
        <v>2.4278487311328645E-2</v>
      </c>
    </row>
    <row r="74" spans="2:17" ht="15.75" thickBot="1" x14ac:dyDescent="0.3">
      <c r="B74" s="146"/>
      <c r="C74" s="16" t="s">
        <v>19</v>
      </c>
      <c r="D74" s="10">
        <v>2612</v>
      </c>
      <c r="E74" s="9">
        <v>2574</v>
      </c>
      <c r="F74" s="9">
        <v>1948</v>
      </c>
      <c r="G74" s="9">
        <v>2044</v>
      </c>
      <c r="H74" s="9">
        <v>1998</v>
      </c>
      <c r="I74" s="9">
        <v>2218</v>
      </c>
      <c r="J74" s="9">
        <v>2024</v>
      </c>
      <c r="K74" s="9">
        <v>1968</v>
      </c>
      <c r="L74" s="9">
        <v>1920</v>
      </c>
      <c r="M74" s="9">
        <v>1797</v>
      </c>
      <c r="N74" s="9">
        <v>1701</v>
      </c>
      <c r="O74" s="30">
        <v>1675</v>
      </c>
      <c r="P74" s="142"/>
      <c r="Q74" s="144"/>
    </row>
    <row r="75" spans="2:17" x14ac:dyDescent="0.25">
      <c r="B75" s="145">
        <v>2018</v>
      </c>
      <c r="C75" s="15" t="s">
        <v>18</v>
      </c>
      <c r="D75" s="13">
        <v>1699</v>
      </c>
      <c r="E75" s="12">
        <v>1932</v>
      </c>
      <c r="F75" s="12">
        <v>2051</v>
      </c>
      <c r="G75" s="12">
        <v>1849</v>
      </c>
      <c r="H75" s="12">
        <v>1999</v>
      </c>
      <c r="I75" s="12">
        <v>2051</v>
      </c>
      <c r="J75" s="12">
        <v>1913</v>
      </c>
      <c r="K75" s="12">
        <v>1972</v>
      </c>
      <c r="L75" s="12">
        <v>2005</v>
      </c>
      <c r="M75" s="12">
        <v>1982</v>
      </c>
      <c r="N75" s="12">
        <v>1997</v>
      </c>
      <c r="O75" s="29">
        <v>1970</v>
      </c>
      <c r="P75" s="141">
        <f>AVERAGE(D75:O76)</f>
        <v>1949.75</v>
      </c>
      <c r="Q75" s="143">
        <f>+P75/P73-1</f>
        <v>-5.2810558063275614E-2</v>
      </c>
    </row>
    <row r="76" spans="2:17" ht="15.75" thickBot="1" x14ac:dyDescent="0.3">
      <c r="B76" s="146"/>
      <c r="C76" s="16" t="s">
        <v>19</v>
      </c>
      <c r="D76" s="10">
        <v>1818</v>
      </c>
      <c r="E76" s="9">
        <v>1832</v>
      </c>
      <c r="F76" s="9">
        <v>1887</v>
      </c>
      <c r="G76" s="9">
        <v>1913</v>
      </c>
      <c r="H76" s="9">
        <v>2047</v>
      </c>
      <c r="I76" s="9">
        <v>2003</v>
      </c>
      <c r="J76" s="9">
        <v>1959</v>
      </c>
      <c r="K76" s="9">
        <v>1951</v>
      </c>
      <c r="L76" s="9">
        <v>1980</v>
      </c>
      <c r="M76" s="9">
        <v>1977</v>
      </c>
      <c r="N76" s="9">
        <v>1965</v>
      </c>
      <c r="O76" s="30">
        <v>2042</v>
      </c>
      <c r="P76" s="142"/>
      <c r="Q76" s="144"/>
    </row>
    <row r="77" spans="2:17" x14ac:dyDescent="0.25">
      <c r="B77" s="145">
        <v>2019</v>
      </c>
      <c r="C77" s="15" t="s">
        <v>18</v>
      </c>
      <c r="D77" s="13">
        <v>2201</v>
      </c>
      <c r="E77" s="12">
        <v>2534</v>
      </c>
      <c r="F77" s="12">
        <v>2462</v>
      </c>
      <c r="G77" s="12">
        <v>2468</v>
      </c>
      <c r="H77" s="12">
        <v>2521</v>
      </c>
      <c r="I77" s="12">
        <v>2436</v>
      </c>
      <c r="J77" s="12">
        <v>2430</v>
      </c>
      <c r="K77" s="12">
        <v>2482</v>
      </c>
      <c r="L77" s="12">
        <v>2500</v>
      </c>
      <c r="M77" s="12">
        <v>2674</v>
      </c>
      <c r="N77" s="12">
        <v>2924</v>
      </c>
      <c r="O77" s="29">
        <v>3068</v>
      </c>
      <c r="P77" s="141">
        <f>AVERAGE(D77:O78)</f>
        <v>2568.6666666666665</v>
      </c>
      <c r="Q77" s="143">
        <f>+P77/P75-1</f>
        <v>0.31743385904175736</v>
      </c>
    </row>
    <row r="78" spans="2:17" ht="15.75" thickBot="1" x14ac:dyDescent="0.3">
      <c r="B78" s="146"/>
      <c r="C78" s="16" t="s">
        <v>19</v>
      </c>
      <c r="D78" s="10">
        <v>2405</v>
      </c>
      <c r="E78" s="9">
        <v>2580</v>
      </c>
      <c r="F78" s="9">
        <v>2405</v>
      </c>
      <c r="G78" s="9">
        <v>2462</v>
      </c>
      <c r="H78" s="9">
        <v>2529</v>
      </c>
      <c r="I78" s="9">
        <v>2358</v>
      </c>
      <c r="J78" s="9">
        <v>2505</v>
      </c>
      <c r="K78" s="9">
        <v>2478</v>
      </c>
      <c r="L78" s="9">
        <v>2599</v>
      </c>
      <c r="M78" s="9">
        <v>2743</v>
      </c>
      <c r="N78" s="9">
        <v>3017</v>
      </c>
      <c r="O78" s="30">
        <v>2867</v>
      </c>
      <c r="P78" s="142"/>
      <c r="Q78" s="144"/>
    </row>
    <row r="79" spans="2:17" x14ac:dyDescent="0.25">
      <c r="B79" s="145">
        <v>2020</v>
      </c>
      <c r="C79" s="15" t="s">
        <v>18</v>
      </c>
      <c r="D79" s="13">
        <v>3026</v>
      </c>
      <c r="E79" s="12">
        <v>2907</v>
      </c>
      <c r="F79" s="12">
        <v>2747</v>
      </c>
      <c r="G79" s="12">
        <v>2514</v>
      </c>
      <c r="H79" s="12">
        <v>2373</v>
      </c>
      <c r="I79" s="12">
        <v>2530</v>
      </c>
      <c r="J79" s="12">
        <v>2694</v>
      </c>
      <c r="K79" s="12">
        <v>2583</v>
      </c>
      <c r="L79" s="12">
        <v>2663</v>
      </c>
      <c r="M79" s="12">
        <v>2865</v>
      </c>
      <c r="N79" s="12">
        <v>2722</v>
      </c>
      <c r="O79" s="29">
        <v>2889</v>
      </c>
      <c r="P79" s="141">
        <f>AVERAGE(D79:O80)</f>
        <v>2717.125</v>
      </c>
      <c r="Q79" s="143">
        <f>+P79/P77-1</f>
        <v>5.7795873345445115E-2</v>
      </c>
    </row>
    <row r="80" spans="2:17" ht="15.75" thickBot="1" x14ac:dyDescent="0.3">
      <c r="B80" s="146"/>
      <c r="C80" s="16" t="s">
        <v>19</v>
      </c>
      <c r="D80" s="10">
        <v>3036</v>
      </c>
      <c r="E80" s="9">
        <v>2840</v>
      </c>
      <c r="F80" s="9">
        <v>2527</v>
      </c>
      <c r="G80" s="9">
        <v>2380</v>
      </c>
      <c r="H80" s="9">
        <v>2549</v>
      </c>
      <c r="I80" s="9">
        <v>2609</v>
      </c>
      <c r="J80" s="9">
        <v>2680</v>
      </c>
      <c r="K80" s="9">
        <v>2608</v>
      </c>
      <c r="L80" s="9">
        <v>2889</v>
      </c>
      <c r="M80" s="9">
        <v>2851</v>
      </c>
      <c r="N80" s="9">
        <v>2799</v>
      </c>
      <c r="O80" s="30">
        <v>2930</v>
      </c>
      <c r="P80" s="142"/>
      <c r="Q80" s="144"/>
    </row>
    <row r="81" spans="2:18" x14ac:dyDescent="0.25">
      <c r="B81" s="145">
        <v>2021</v>
      </c>
      <c r="C81" s="15" t="s">
        <v>18</v>
      </c>
      <c r="D81" s="13">
        <v>3044</v>
      </c>
      <c r="E81" s="12">
        <v>3198</v>
      </c>
      <c r="F81" s="12">
        <v>3302</v>
      </c>
      <c r="G81" s="12">
        <v>3367</v>
      </c>
      <c r="H81" s="12">
        <v>3433</v>
      </c>
      <c r="I81" s="12">
        <v>3415</v>
      </c>
      <c r="J81" s="12">
        <v>3126</v>
      </c>
      <c r="K81" s="12">
        <v>3020</v>
      </c>
      <c r="L81" s="12">
        <v>3274</v>
      </c>
      <c r="M81" s="12">
        <v>3315</v>
      </c>
      <c r="N81" s="12">
        <v>3627</v>
      </c>
      <c r="O81" s="29">
        <v>3721</v>
      </c>
      <c r="P81" s="141">
        <f>AVERAGE(D81:O82)</f>
        <v>3331.5416666666665</v>
      </c>
      <c r="Q81" s="143">
        <f>+P81/P79-1</f>
        <v>0.22612749382772845</v>
      </c>
    </row>
    <row r="82" spans="2:18" ht="15.75" thickBot="1" x14ac:dyDescent="0.3">
      <c r="B82" s="146"/>
      <c r="C82" s="16" t="s">
        <v>19</v>
      </c>
      <c r="D82" s="10">
        <v>3243</v>
      </c>
      <c r="E82" s="9">
        <v>3207</v>
      </c>
      <c r="F82" s="9">
        <v>3350</v>
      </c>
      <c r="G82" s="9">
        <v>3365</v>
      </c>
      <c r="H82" s="9">
        <v>3447</v>
      </c>
      <c r="I82" s="9">
        <v>3356</v>
      </c>
      <c r="J82" s="9">
        <v>2971</v>
      </c>
      <c r="K82" s="9">
        <v>3052</v>
      </c>
      <c r="L82" s="9">
        <v>3302</v>
      </c>
      <c r="M82" s="9">
        <v>3401</v>
      </c>
      <c r="N82" s="9">
        <v>3676</v>
      </c>
      <c r="O82" s="30">
        <v>3745</v>
      </c>
      <c r="P82" s="142"/>
      <c r="Q82" s="144"/>
    </row>
    <row r="83" spans="2:18" x14ac:dyDescent="0.25">
      <c r="B83" s="145">
        <v>2022</v>
      </c>
      <c r="C83" s="15" t="s">
        <v>18</v>
      </c>
      <c r="D83" s="13">
        <v>3773</v>
      </c>
      <c r="E83" s="12">
        <v>4051</v>
      </c>
      <c r="F83" s="12">
        <v>4481</v>
      </c>
      <c r="G83" s="12">
        <v>4599</v>
      </c>
      <c r="H83" s="12">
        <v>4130</v>
      </c>
      <c r="I83" s="12">
        <v>4240</v>
      </c>
      <c r="J83" s="12">
        <v>4063</v>
      </c>
      <c r="K83" s="12">
        <v>3524</v>
      </c>
      <c r="L83" s="12">
        <v>3575</v>
      </c>
      <c r="M83" s="12">
        <v>3497</v>
      </c>
      <c r="N83" s="12">
        <v>2972</v>
      </c>
      <c r="O83" s="29">
        <v>3102</v>
      </c>
      <c r="P83" s="141">
        <f>AVERAGE(D83:O84)</f>
        <v>3819.25</v>
      </c>
      <c r="Q83" s="143">
        <f>+P83/P81-1</f>
        <v>0.1463911852620785</v>
      </c>
    </row>
    <row r="84" spans="2:18" ht="15.75" thickBot="1" x14ac:dyDescent="0.3">
      <c r="B84" s="146"/>
      <c r="C84" s="16" t="s">
        <v>19</v>
      </c>
      <c r="D84" s="10">
        <v>3963</v>
      </c>
      <c r="E84" s="9">
        <v>4295</v>
      </c>
      <c r="F84" s="9">
        <v>4545</v>
      </c>
      <c r="G84" s="9">
        <v>4408</v>
      </c>
      <c r="H84" s="9">
        <v>4116</v>
      </c>
      <c r="I84" s="9">
        <v>4276</v>
      </c>
      <c r="J84" s="9">
        <v>3709</v>
      </c>
      <c r="K84" s="9">
        <v>3524</v>
      </c>
      <c r="L84" s="9">
        <v>3547</v>
      </c>
      <c r="M84" s="9">
        <v>3250</v>
      </c>
      <c r="N84" s="9">
        <v>3057</v>
      </c>
      <c r="O84" s="30">
        <v>2965</v>
      </c>
      <c r="P84" s="142"/>
      <c r="Q84" s="144"/>
    </row>
    <row r="85" spans="2:18" x14ac:dyDescent="0.25">
      <c r="B85" s="145">
        <v>2023</v>
      </c>
      <c r="C85" s="15" t="s">
        <v>18</v>
      </c>
      <c r="D85" s="13">
        <v>2838</v>
      </c>
      <c r="E85" s="12">
        <v>2829</v>
      </c>
      <c r="F85" s="12">
        <v>2739</v>
      </c>
      <c r="G85" s="12">
        <v>2579</v>
      </c>
      <c r="H85" s="12">
        <v>2787</v>
      </c>
      <c r="I85" s="12">
        <v>2755</v>
      </c>
      <c r="J85" s="40">
        <v>2525</v>
      </c>
      <c r="K85" s="83">
        <v>2454</v>
      </c>
      <c r="L85" s="40">
        <v>2286</v>
      </c>
      <c r="M85" s="13">
        <v>2558</v>
      </c>
      <c r="N85" s="12">
        <v>2323</v>
      </c>
      <c r="O85" s="29">
        <v>2671</v>
      </c>
      <c r="P85" s="141">
        <f>AVERAGE(D85:O86)</f>
        <v>2622.875</v>
      </c>
      <c r="Q85" s="143">
        <f>+P85/P83-1</f>
        <v>-0.31324867447797344</v>
      </c>
    </row>
    <row r="86" spans="2:18" ht="15.75" thickBot="1" x14ac:dyDescent="0.3">
      <c r="B86" s="146"/>
      <c r="C86" s="16" t="s">
        <v>19</v>
      </c>
      <c r="D86" s="10">
        <v>2842</v>
      </c>
      <c r="E86" s="9">
        <v>2769</v>
      </c>
      <c r="F86" s="9">
        <v>2648</v>
      </c>
      <c r="G86" s="9">
        <v>2776</v>
      </c>
      <c r="H86" s="9">
        <v>2766</v>
      </c>
      <c r="I86" s="9">
        <v>2667</v>
      </c>
      <c r="J86" s="9">
        <v>2503</v>
      </c>
      <c r="K86" s="84">
        <v>2333</v>
      </c>
      <c r="L86" s="80">
        <v>2400</v>
      </c>
      <c r="M86" s="10">
        <v>2659</v>
      </c>
      <c r="N86" s="9">
        <v>2622</v>
      </c>
      <c r="O86" s="30">
        <v>2620</v>
      </c>
      <c r="P86" s="142"/>
      <c r="Q86" s="144"/>
    </row>
    <row r="87" spans="2:18" x14ac:dyDescent="0.25">
      <c r="B87" s="145">
        <v>2024</v>
      </c>
      <c r="C87" s="15" t="s">
        <v>18</v>
      </c>
      <c r="D87" s="13">
        <v>2613</v>
      </c>
      <c r="E87" s="12">
        <v>2758</v>
      </c>
      <c r="F87" s="12">
        <v>2640</v>
      </c>
      <c r="G87" s="12">
        <v>2549</v>
      </c>
      <c r="H87" s="12">
        <v>2550</v>
      </c>
      <c r="I87" s="12">
        <v>2722</v>
      </c>
      <c r="J87" s="82">
        <v>2586</v>
      </c>
      <c r="K87" s="24">
        <v>2539</v>
      </c>
      <c r="L87" s="13">
        <v>2753</v>
      </c>
      <c r="M87" s="12">
        <v>2795</v>
      </c>
      <c r="N87" s="12">
        <v>2850</v>
      </c>
      <c r="O87" s="29">
        <v>2848</v>
      </c>
      <c r="P87" s="141">
        <f>AVERAGE(D87:O88)</f>
        <v>2686.2083333333335</v>
      </c>
      <c r="Q87" s="143">
        <f>+P87/P85-1</f>
        <v>2.414653131900435E-2</v>
      </c>
    </row>
    <row r="88" spans="2:18" ht="15.75" thickBot="1" x14ac:dyDescent="0.3">
      <c r="B88" s="146"/>
      <c r="C88" s="16" t="s">
        <v>19</v>
      </c>
      <c r="D88" s="10">
        <v>2638</v>
      </c>
      <c r="E88" s="9">
        <v>2788</v>
      </c>
      <c r="F88" s="9">
        <v>2517</v>
      </c>
      <c r="G88" s="9">
        <v>2540</v>
      </c>
      <c r="H88" s="9">
        <v>2629</v>
      </c>
      <c r="I88" s="9">
        <v>2759</v>
      </c>
      <c r="J88" s="42">
        <v>2566</v>
      </c>
      <c r="K88" s="9">
        <v>2636</v>
      </c>
      <c r="L88" s="10">
        <v>2809</v>
      </c>
      <c r="M88" s="9">
        <v>2745</v>
      </c>
      <c r="N88" s="9">
        <v>2882</v>
      </c>
      <c r="O88" s="30">
        <v>2757</v>
      </c>
      <c r="P88" s="142"/>
      <c r="Q88" s="144"/>
    </row>
    <row r="89" spans="2:18" x14ac:dyDescent="0.25">
      <c r="B89" s="145">
        <v>2025</v>
      </c>
      <c r="C89" s="15" t="s">
        <v>18</v>
      </c>
      <c r="D89" s="13">
        <v>2682</v>
      </c>
      <c r="E89" s="12">
        <v>2853</v>
      </c>
      <c r="F89" s="12">
        <v>2744</v>
      </c>
      <c r="G89" s="12">
        <v>2876</v>
      </c>
      <c r="H89" s="12">
        <v>2828</v>
      </c>
      <c r="I89" s="12">
        <v>2807</v>
      </c>
      <c r="J89" s="82">
        <v>2718</v>
      </c>
      <c r="K89" s="24">
        <v>2805</v>
      </c>
      <c r="L89" s="13">
        <v>2620</v>
      </c>
      <c r="M89" s="12">
        <v>2599</v>
      </c>
      <c r="N89" s="12">
        <v>2559</v>
      </c>
      <c r="O89" s="29">
        <v>2498</v>
      </c>
      <c r="P89" s="141">
        <f>AVERAGE(D89:O90)</f>
        <v>2703.1666666666665</v>
      </c>
      <c r="Q89" s="143">
        <f>+P89/P87-1</f>
        <v>6.3131117281172155E-3</v>
      </c>
      <c r="R89" s="119"/>
    </row>
    <row r="90" spans="2:18" ht="15.75" thickBot="1" x14ac:dyDescent="0.3">
      <c r="B90" s="146"/>
      <c r="C90" s="16" t="s">
        <v>19</v>
      </c>
      <c r="D90" s="10">
        <v>2729</v>
      </c>
      <c r="E90" s="9">
        <v>2754</v>
      </c>
      <c r="F90" s="9">
        <v>2729</v>
      </c>
      <c r="G90" s="9">
        <v>2795</v>
      </c>
      <c r="H90" s="9">
        <v>2817</v>
      </c>
      <c r="I90" s="9">
        <v>2775</v>
      </c>
      <c r="J90" s="42">
        <v>2785</v>
      </c>
      <c r="K90" s="9">
        <v>2756</v>
      </c>
      <c r="L90" s="10">
        <v>2615</v>
      </c>
      <c r="M90" s="9">
        <v>2559</v>
      </c>
      <c r="N90" s="9">
        <v>2542</v>
      </c>
      <c r="O90" s="30">
        <v>2431</v>
      </c>
      <c r="P90" s="142"/>
      <c r="Q90" s="144"/>
    </row>
    <row r="91" spans="2:18" x14ac:dyDescent="0.25">
      <c r="B91" s="145">
        <v>2026</v>
      </c>
      <c r="C91" s="15" t="s">
        <v>18</v>
      </c>
      <c r="D91" s="13">
        <v>2564</v>
      </c>
      <c r="E91" s="12">
        <v>2874</v>
      </c>
      <c r="F91" s="12"/>
      <c r="G91" s="12"/>
      <c r="H91" s="12"/>
      <c r="I91" s="12"/>
      <c r="J91" s="82"/>
      <c r="K91" s="24"/>
      <c r="L91" s="13"/>
      <c r="M91" s="12"/>
      <c r="N91" s="12"/>
      <c r="O91" s="29"/>
      <c r="P91" s="141">
        <f>AVERAGE(D91:O92)</f>
        <v>2684.3333333333335</v>
      </c>
      <c r="Q91" s="143">
        <f>+P91/P89-1</f>
        <v>-6.9671373080952836E-3</v>
      </c>
      <c r="R91" s="119"/>
    </row>
    <row r="92" spans="2:18" ht="15.75" thickBot="1" x14ac:dyDescent="0.3">
      <c r="B92" s="146"/>
      <c r="C92" s="16" t="s">
        <v>19</v>
      </c>
      <c r="D92" s="10">
        <v>2615</v>
      </c>
      <c r="E92" s="9"/>
      <c r="F92" s="9"/>
      <c r="G92" s="9"/>
      <c r="H92" s="9"/>
      <c r="I92" s="9"/>
      <c r="J92" s="42"/>
      <c r="K92" s="9"/>
      <c r="L92" s="10"/>
      <c r="M92" s="9"/>
      <c r="N92" s="9"/>
      <c r="O92" s="30"/>
      <c r="P92" s="142"/>
      <c r="Q92" s="144"/>
    </row>
    <row r="94" spans="2:18" ht="15.75" thickBot="1" x14ac:dyDescent="0.3"/>
    <row r="95" spans="2:18" ht="15.75" thickBot="1" x14ac:dyDescent="0.3">
      <c r="D95" s="17"/>
      <c r="H95" s="147" t="s">
        <v>27</v>
      </c>
      <c r="I95" s="148"/>
      <c r="J95" s="149"/>
    </row>
    <row r="96" spans="2:18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50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52">
        <f>AVERAGE(D98:O99)</f>
        <v>3292.7413874999997</v>
      </c>
      <c r="Q98" s="154"/>
    </row>
    <row r="99" spans="2:17" ht="15.75" thickBot="1" x14ac:dyDescent="0.3">
      <c r="B99" s="151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53"/>
      <c r="Q99" s="155"/>
    </row>
    <row r="100" spans="2:17" x14ac:dyDescent="0.25">
      <c r="B100" s="157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52">
        <f>AVERAGE(D100:O101)</f>
        <v>4290.6652782608699</v>
      </c>
      <c r="Q100" s="154">
        <f>+P100/P98-1</f>
        <v>0.30306780075386963</v>
      </c>
    </row>
    <row r="101" spans="2:17" ht="15.75" thickBot="1" x14ac:dyDescent="0.3">
      <c r="B101" s="151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53"/>
      <c r="Q101" s="155"/>
    </row>
    <row r="102" spans="2:17" x14ac:dyDescent="0.25">
      <c r="B102" s="157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52">
        <f>AVERAGE(D102:O103)</f>
        <v>3927.4629791666666</v>
      </c>
      <c r="Q102" s="154">
        <f>+P102/P100-1</f>
        <v>-8.4649413445138211E-2</v>
      </c>
    </row>
    <row r="103" spans="2:17" ht="15.75" thickBot="1" x14ac:dyDescent="0.3">
      <c r="B103" s="151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53"/>
      <c r="Q103" s="155"/>
    </row>
    <row r="104" spans="2:17" x14ac:dyDescent="0.25">
      <c r="B104" s="157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52">
        <f>AVERAGE(D104:O105)</f>
        <v>2960.0159500000004</v>
      </c>
      <c r="Q104" s="154">
        <f>+P104/P102-1</f>
        <v>-0.2463287456300709</v>
      </c>
    </row>
    <row r="105" spans="2:17" ht="15.75" thickBot="1" x14ac:dyDescent="0.3">
      <c r="B105" s="151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53"/>
      <c r="Q105" s="155"/>
    </row>
    <row r="106" spans="2:17" x14ac:dyDescent="0.25">
      <c r="B106" s="157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52">
        <f>AVERAGE(D106:O107)</f>
        <v>3026.7289208333332</v>
      </c>
      <c r="Q106" s="154">
        <f>+P106/P104-1</f>
        <v>2.2538044375515209E-2</v>
      </c>
    </row>
    <row r="107" spans="2:17" ht="15.75" thickBot="1" x14ac:dyDescent="0.3">
      <c r="B107" s="151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53"/>
      <c r="Q107" s="155"/>
    </row>
    <row r="108" spans="2:17" x14ac:dyDescent="0.25">
      <c r="B108" s="157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52">
        <f>AVERAGE(D108:O109)</f>
        <v>3833.0833333333335</v>
      </c>
      <c r="Q108" s="154">
        <f>+P108/P106-1</f>
        <v>0.26641117641879575</v>
      </c>
    </row>
    <row r="109" spans="2:17" ht="15.75" thickBot="1" x14ac:dyDescent="0.3">
      <c r="B109" s="151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53"/>
      <c r="Q109" s="155"/>
    </row>
    <row r="110" spans="2:17" x14ac:dyDescent="0.25">
      <c r="B110" s="157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52">
        <f>AVERAGE(D110:O111)</f>
        <v>3608.9583333333335</v>
      </c>
      <c r="Q110" s="154">
        <f>+P110/P108-1</f>
        <v>-5.8471204643781083E-2</v>
      </c>
    </row>
    <row r="111" spans="2:17" ht="15.75" thickBot="1" x14ac:dyDescent="0.3">
      <c r="B111" s="151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53"/>
      <c r="Q111" s="155"/>
    </row>
    <row r="112" spans="2:17" x14ac:dyDescent="0.25">
      <c r="B112" s="157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52">
        <f>AVERAGE(D112:O113)</f>
        <v>3863.2916666666665</v>
      </c>
      <c r="Q112" s="154">
        <f>+P112/P110-1</f>
        <v>7.0472781850718702E-2</v>
      </c>
    </row>
    <row r="113" spans="2:18" ht="15.75" thickBot="1" x14ac:dyDescent="0.3">
      <c r="B113" s="151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53"/>
      <c r="Q113" s="155"/>
    </row>
    <row r="114" spans="2:18" x14ac:dyDescent="0.25">
      <c r="B114" s="157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52">
        <f>AVERAGE(D114:O115)</f>
        <v>3908.625</v>
      </c>
      <c r="Q114" s="154">
        <f>+P114/P112-1</f>
        <v>1.1734380224118102E-2</v>
      </c>
    </row>
    <row r="115" spans="2:18" ht="15.75" thickBot="1" x14ac:dyDescent="0.3">
      <c r="B115" s="151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53"/>
      <c r="Q115" s="155"/>
    </row>
    <row r="116" spans="2:18" x14ac:dyDescent="0.25">
      <c r="B116" s="145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41">
        <f>AVERAGE(D116:O117)</f>
        <v>4393.25</v>
      </c>
      <c r="Q116" s="143">
        <f>+P116/P114-1</f>
        <v>0.12398861492212743</v>
      </c>
    </row>
    <row r="117" spans="2:18" ht="15.75" thickBot="1" x14ac:dyDescent="0.3">
      <c r="B117" s="146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42"/>
      <c r="Q117" s="144"/>
    </row>
    <row r="118" spans="2:18" x14ac:dyDescent="0.25">
      <c r="B118" s="145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41">
        <f>AVERAGE(D118:O119)</f>
        <v>5342.791666666667</v>
      </c>
      <c r="Q118" s="143">
        <f>+P118/P116-1</f>
        <v>0.21613649727802131</v>
      </c>
    </row>
    <row r="119" spans="2:18" ht="15.75" thickBot="1" x14ac:dyDescent="0.3">
      <c r="B119" s="146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42"/>
      <c r="Q119" s="144"/>
    </row>
    <row r="120" spans="2:18" x14ac:dyDescent="0.25">
      <c r="B120" s="145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41">
        <f>AVERAGE(D120:O121)</f>
        <v>4295.833333333333</v>
      </c>
      <c r="Q120" s="143">
        <f>+P120/P118-1</f>
        <v>-0.19595716970684807</v>
      </c>
    </row>
    <row r="121" spans="2:18" ht="15.75" thickBot="1" x14ac:dyDescent="0.3">
      <c r="B121" s="146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42"/>
      <c r="Q121" s="144"/>
    </row>
    <row r="122" spans="2:18" x14ac:dyDescent="0.25">
      <c r="B122" s="145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41">
        <f>+AVERAGE(D122:O123)</f>
        <v>4363.458333333333</v>
      </c>
      <c r="Q122" s="143">
        <f>+P122/P120-1</f>
        <v>1.5741998060135876E-2</v>
      </c>
    </row>
    <row r="123" spans="2:18" ht="15.75" thickBot="1" x14ac:dyDescent="0.3">
      <c r="B123" s="146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42"/>
      <c r="Q123" s="144"/>
    </row>
    <row r="124" spans="2:18" x14ac:dyDescent="0.25">
      <c r="B124" s="145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>
        <v>4759</v>
      </c>
      <c r="J124" s="82">
        <v>4860</v>
      </c>
      <c r="K124" s="24">
        <v>4575</v>
      </c>
      <c r="L124" s="13">
        <v>4709</v>
      </c>
      <c r="M124" s="12">
        <v>4858</v>
      </c>
      <c r="N124" s="12">
        <v>4449</v>
      </c>
      <c r="O124" s="29">
        <v>4639</v>
      </c>
      <c r="P124" s="141">
        <f>+AVERAGE(D124:O125)</f>
        <v>4805.958333333333</v>
      </c>
      <c r="Q124" s="143">
        <f>+P124/P122-1</f>
        <v>0.10141038740295838</v>
      </c>
    </row>
    <row r="125" spans="2:18" ht="15.75" thickBot="1" x14ac:dyDescent="0.3">
      <c r="B125" s="146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>
        <v>5007</v>
      </c>
      <c r="I125" s="9">
        <v>4992</v>
      </c>
      <c r="J125" s="42">
        <v>4589</v>
      </c>
      <c r="K125" s="9">
        <v>4548</v>
      </c>
      <c r="L125" s="10">
        <v>4814</v>
      </c>
      <c r="M125" s="9">
        <v>4758</v>
      </c>
      <c r="N125" s="9">
        <v>4328</v>
      </c>
      <c r="O125" s="30">
        <v>4646</v>
      </c>
      <c r="P125" s="142"/>
      <c r="Q125" s="144"/>
    </row>
    <row r="126" spans="2:18" x14ac:dyDescent="0.25">
      <c r="B126" s="145">
        <v>2026</v>
      </c>
      <c r="C126" s="15" t="s">
        <v>18</v>
      </c>
      <c r="D126" s="13">
        <v>4665</v>
      </c>
      <c r="E126" s="12">
        <v>4772</v>
      </c>
      <c r="F126" s="12"/>
      <c r="G126" s="12"/>
      <c r="H126" s="12"/>
      <c r="I126" s="12"/>
      <c r="J126" s="82"/>
      <c r="K126" s="24"/>
      <c r="L126" s="13"/>
      <c r="M126" s="12"/>
      <c r="N126" s="12"/>
      <c r="O126" s="29"/>
      <c r="P126" s="141">
        <f>AVERAGE(D126:O127)</f>
        <v>4677</v>
      </c>
      <c r="Q126" s="143">
        <f>+P126/P124-1</f>
        <v>-2.6833011106005555E-2</v>
      </c>
      <c r="R126" s="119"/>
    </row>
    <row r="127" spans="2:18" ht="15.75" thickBot="1" x14ac:dyDescent="0.3">
      <c r="B127" s="146"/>
      <c r="C127" s="16" t="s">
        <v>19</v>
      </c>
      <c r="D127" s="10">
        <v>4594</v>
      </c>
      <c r="E127" s="9"/>
      <c r="F127" s="9"/>
      <c r="G127" s="9"/>
      <c r="H127" s="9"/>
      <c r="I127" s="9"/>
      <c r="J127" s="42"/>
      <c r="K127" s="9"/>
      <c r="L127" s="10"/>
      <c r="M127" s="9"/>
      <c r="N127" s="9"/>
      <c r="O127" s="30"/>
      <c r="P127" s="142"/>
      <c r="Q127" s="144"/>
    </row>
    <row r="128" spans="2:18" ht="15.75" thickBot="1" x14ac:dyDescent="0.3">
      <c r="B128" s="133"/>
      <c r="C128" s="133"/>
      <c r="D128" s="134"/>
      <c r="E128" s="134"/>
      <c r="F128" s="134"/>
      <c r="G128" s="134"/>
      <c r="H128" s="136"/>
      <c r="I128" s="136"/>
      <c r="J128" s="136"/>
      <c r="K128" s="134"/>
      <c r="L128" s="134"/>
      <c r="M128" s="134"/>
      <c r="N128" s="134"/>
      <c r="O128" s="134"/>
      <c r="P128" s="135"/>
      <c r="Q128" s="100"/>
    </row>
    <row r="129" spans="2:17" ht="15.75" thickBot="1" x14ac:dyDescent="0.3">
      <c r="D129" s="17"/>
      <c r="H129" s="147" t="s">
        <v>37</v>
      </c>
      <c r="I129" s="148"/>
      <c r="J129" s="149"/>
    </row>
    <row r="130" spans="2:17" ht="15.75" thickBot="1" x14ac:dyDescent="0.3"/>
    <row r="131" spans="2:17" ht="15.75" thickBot="1" x14ac:dyDescent="0.3">
      <c r="B131" s="5" t="s">
        <v>2</v>
      </c>
      <c r="C131" s="20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3" t="s">
        <v>8</v>
      </c>
      <c r="I131" s="3" t="s">
        <v>9</v>
      </c>
      <c r="J131" s="3" t="s">
        <v>10</v>
      </c>
      <c r="K131" s="3" t="s">
        <v>11</v>
      </c>
      <c r="L131" s="3" t="s">
        <v>12</v>
      </c>
      <c r="M131" s="3" t="s">
        <v>13</v>
      </c>
      <c r="N131" s="3" t="s">
        <v>14</v>
      </c>
      <c r="O131" s="4" t="s">
        <v>15</v>
      </c>
      <c r="P131" s="2" t="s">
        <v>16</v>
      </c>
      <c r="Q131" s="4" t="s">
        <v>17</v>
      </c>
    </row>
    <row r="132" spans="2:17" x14ac:dyDescent="0.25">
      <c r="B132" s="150">
        <v>2026</v>
      </c>
      <c r="C132" s="15" t="s">
        <v>18</v>
      </c>
      <c r="D132" s="33">
        <v>3418</v>
      </c>
      <c r="E132" s="12">
        <v>3694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29"/>
      <c r="P132" s="152">
        <f>AVERAGE(D132:O133)</f>
        <v>3484</v>
      </c>
      <c r="Q132" s="154"/>
    </row>
    <row r="133" spans="2:17" ht="15.75" thickBot="1" x14ac:dyDescent="0.3">
      <c r="B133" s="151"/>
      <c r="C133" s="16" t="s">
        <v>19</v>
      </c>
      <c r="D133" s="32">
        <v>3340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30"/>
      <c r="P133" s="153"/>
      <c r="Q133" s="155"/>
    </row>
    <row r="134" spans="2:17" ht="15.75" thickBot="1" x14ac:dyDescent="0.3">
      <c r="B134" s="133"/>
      <c r="C134" s="133"/>
      <c r="D134" s="134"/>
      <c r="E134" s="134"/>
      <c r="F134" s="134"/>
      <c r="G134" s="134"/>
      <c r="H134" s="136"/>
      <c r="I134" s="136"/>
      <c r="J134" s="136"/>
      <c r="K134" s="134"/>
      <c r="L134" s="134"/>
      <c r="M134" s="134"/>
      <c r="N134" s="134"/>
      <c r="O134" s="134"/>
      <c r="P134" s="135"/>
      <c r="Q134" s="100"/>
    </row>
    <row r="135" spans="2:17" ht="15.75" thickBot="1" x14ac:dyDescent="0.3">
      <c r="H135" s="147" t="s">
        <v>28</v>
      </c>
      <c r="I135" s="148"/>
      <c r="J135" s="149"/>
    </row>
    <row r="136" spans="2:17" ht="15.75" thickBot="1" x14ac:dyDescent="0.3"/>
    <row r="137" spans="2:17" ht="15.75" thickBot="1" x14ac:dyDescent="0.3">
      <c r="B137" s="5" t="s">
        <v>2</v>
      </c>
      <c r="C137" s="20" t="s">
        <v>3</v>
      </c>
      <c r="D137" s="6" t="s">
        <v>4</v>
      </c>
      <c r="E137" s="7" t="s">
        <v>5</v>
      </c>
      <c r="F137" s="7" t="s">
        <v>6</v>
      </c>
      <c r="G137" s="7" t="s">
        <v>7</v>
      </c>
      <c r="H137" s="7" t="s">
        <v>8</v>
      </c>
      <c r="I137" s="7" t="s">
        <v>9</v>
      </c>
      <c r="J137" s="7" t="s">
        <v>10</v>
      </c>
      <c r="K137" s="7" t="s">
        <v>11</v>
      </c>
      <c r="L137" s="7" t="s">
        <v>12</v>
      </c>
      <c r="M137" s="7" t="s">
        <v>13</v>
      </c>
      <c r="N137" s="7" t="s">
        <v>14</v>
      </c>
      <c r="O137" s="8" t="s">
        <v>15</v>
      </c>
      <c r="P137" s="6" t="s">
        <v>16</v>
      </c>
      <c r="Q137" s="8" t="s">
        <v>17</v>
      </c>
    </row>
    <row r="138" spans="2:17" x14ac:dyDescent="0.25">
      <c r="B138" s="157">
        <v>2008</v>
      </c>
      <c r="C138" s="34" t="s">
        <v>18</v>
      </c>
      <c r="D138" s="163"/>
      <c r="E138" s="139"/>
      <c r="F138" s="139"/>
      <c r="G138" s="139"/>
      <c r="H138" s="139"/>
      <c r="I138" s="139"/>
      <c r="J138" s="139">
        <v>4329</v>
      </c>
      <c r="K138" s="139">
        <v>3843</v>
      </c>
      <c r="L138" s="139">
        <v>3306</v>
      </c>
      <c r="M138" s="139">
        <v>2917</v>
      </c>
      <c r="N138" s="139">
        <v>2585</v>
      </c>
      <c r="O138" s="188">
        <v>2223</v>
      </c>
      <c r="P138" s="152">
        <f>AVERAGE(D138:O139)</f>
        <v>3200.5</v>
      </c>
      <c r="Q138" s="154"/>
    </row>
    <row r="139" spans="2:17" ht="15.75" thickBot="1" x14ac:dyDescent="0.3">
      <c r="B139" s="151"/>
      <c r="C139" s="35" t="s">
        <v>19</v>
      </c>
      <c r="D139" s="164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89"/>
      <c r="P139" s="153"/>
      <c r="Q139" s="155"/>
    </row>
    <row r="140" spans="2:17" x14ac:dyDescent="0.25">
      <c r="B140" s="157">
        <v>2009</v>
      </c>
      <c r="C140" s="36" t="s">
        <v>18</v>
      </c>
      <c r="D140" s="163">
        <v>2017</v>
      </c>
      <c r="E140" s="139">
        <v>1851</v>
      </c>
      <c r="F140" s="139">
        <v>2158</v>
      </c>
      <c r="G140" s="139">
        <v>2235</v>
      </c>
      <c r="H140" s="139">
        <v>2144</v>
      </c>
      <c r="I140" s="139">
        <v>1886</v>
      </c>
      <c r="J140" s="139">
        <v>1829</v>
      </c>
      <c r="K140" s="139">
        <v>2301</v>
      </c>
      <c r="L140" s="139">
        <v>2858</v>
      </c>
      <c r="M140" s="139">
        <v>3022</v>
      </c>
      <c r="N140" s="139">
        <v>3593</v>
      </c>
      <c r="O140" s="188">
        <v>3669</v>
      </c>
      <c r="P140" s="152">
        <f>AVERAGE(D140:O141)</f>
        <v>2463.5833333333335</v>
      </c>
      <c r="Q140" s="154">
        <f>+P140/P138-1</f>
        <v>-0.23025048169556839</v>
      </c>
    </row>
    <row r="141" spans="2:17" ht="15.75" thickBot="1" x14ac:dyDescent="0.3">
      <c r="B141" s="151"/>
      <c r="C141" s="37" t="s">
        <v>19</v>
      </c>
      <c r="D141" s="164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89"/>
      <c r="P141" s="153"/>
      <c r="Q141" s="155"/>
    </row>
    <row r="142" spans="2:17" x14ac:dyDescent="0.25">
      <c r="B142" s="157">
        <v>2010</v>
      </c>
      <c r="C142" s="34" t="s">
        <v>18</v>
      </c>
      <c r="D142" s="163">
        <v>3472</v>
      </c>
      <c r="E142" s="139">
        <v>3369</v>
      </c>
      <c r="F142" s="139">
        <v>3259</v>
      </c>
      <c r="G142" s="139">
        <v>3986</v>
      </c>
      <c r="H142" s="139">
        <v>3981</v>
      </c>
      <c r="I142" s="139">
        <v>3880</v>
      </c>
      <c r="J142" s="139">
        <v>3344</v>
      </c>
      <c r="K142" s="139">
        <v>3080</v>
      </c>
      <c r="L142" s="40">
        <v>3562</v>
      </c>
      <c r="M142" s="40">
        <v>3591</v>
      </c>
      <c r="N142" s="40">
        <v>3542</v>
      </c>
      <c r="O142" s="67">
        <v>3594</v>
      </c>
      <c r="P142" s="152">
        <f>AVERAGE(D142:O143)</f>
        <v>3565.0625</v>
      </c>
      <c r="Q142" s="154">
        <f>+P142/P140-1</f>
        <v>0.44710448871900677</v>
      </c>
    </row>
    <row r="143" spans="2:17" ht="15.75" thickBot="1" x14ac:dyDescent="0.3">
      <c r="B143" s="151"/>
      <c r="C143" s="35" t="s">
        <v>20</v>
      </c>
      <c r="D143" s="164"/>
      <c r="E143" s="140"/>
      <c r="F143" s="140"/>
      <c r="G143" s="140"/>
      <c r="H143" s="140"/>
      <c r="I143" s="140"/>
      <c r="J143" s="140"/>
      <c r="K143" s="140"/>
      <c r="L143" s="9">
        <v>3663</v>
      </c>
      <c r="M143" s="9">
        <v>3506</v>
      </c>
      <c r="N143" s="9">
        <v>3522</v>
      </c>
      <c r="O143" s="30">
        <v>3690</v>
      </c>
      <c r="P143" s="153"/>
      <c r="Q143" s="155"/>
    </row>
    <row r="144" spans="2:17" x14ac:dyDescent="0.25">
      <c r="B144" s="157">
        <v>2011</v>
      </c>
      <c r="C144" s="27" t="s">
        <v>18</v>
      </c>
      <c r="D144" s="31">
        <v>3908</v>
      </c>
      <c r="E144" s="24">
        <v>4246</v>
      </c>
      <c r="F144" s="24">
        <v>4826</v>
      </c>
      <c r="G144" s="24">
        <v>4280</v>
      </c>
      <c r="H144" s="24">
        <v>4367</v>
      </c>
      <c r="I144" s="24">
        <v>4306</v>
      </c>
      <c r="J144" s="24">
        <v>4017</v>
      </c>
      <c r="K144" s="24">
        <v>3716</v>
      </c>
      <c r="L144" s="24">
        <v>3580</v>
      </c>
      <c r="M144" s="24">
        <v>3449</v>
      </c>
      <c r="N144" s="24">
        <v>3511</v>
      </c>
      <c r="O144" s="29">
        <v>3737</v>
      </c>
      <c r="P144" s="152">
        <f>AVERAGE(D144:O145)</f>
        <v>3983</v>
      </c>
      <c r="Q144" s="154">
        <f>+P144/P142-1</f>
        <v>0.11723146508651672</v>
      </c>
    </row>
    <row r="145" spans="2:17" ht="15.75" thickBot="1" x14ac:dyDescent="0.3">
      <c r="B145" s="151"/>
      <c r="C145" s="26" t="s">
        <v>19</v>
      </c>
      <c r="D145" s="32">
        <v>3960</v>
      </c>
      <c r="E145" s="9">
        <v>4540</v>
      </c>
      <c r="F145" s="9">
        <v>4443</v>
      </c>
      <c r="G145" s="9">
        <v>4293</v>
      </c>
      <c r="H145" s="9">
        <v>4443</v>
      </c>
      <c r="I145" s="9">
        <v>4324</v>
      </c>
      <c r="J145" s="9">
        <v>3796</v>
      </c>
      <c r="K145" s="9">
        <v>3660</v>
      </c>
      <c r="L145" s="9">
        <v>3345</v>
      </c>
      <c r="M145" s="9">
        <v>3540</v>
      </c>
      <c r="N145" s="9">
        <v>3617</v>
      </c>
      <c r="O145" s="30">
        <v>3688</v>
      </c>
      <c r="P145" s="153"/>
      <c r="Q145" s="155"/>
    </row>
    <row r="146" spans="2:17" x14ac:dyDescent="0.25">
      <c r="B146" s="157">
        <v>2012</v>
      </c>
      <c r="C146" s="28" t="s">
        <v>18</v>
      </c>
      <c r="D146" s="33">
        <v>3654</v>
      </c>
      <c r="E146" s="12">
        <v>3666</v>
      </c>
      <c r="F146" s="12">
        <v>3576</v>
      </c>
      <c r="G146" s="12">
        <v>3277</v>
      </c>
      <c r="H146" s="12">
        <v>2843</v>
      </c>
      <c r="I146" s="12">
        <v>2899</v>
      </c>
      <c r="J146" s="12">
        <v>2787</v>
      </c>
      <c r="K146" s="12">
        <v>2797</v>
      </c>
      <c r="L146" s="12">
        <v>3174</v>
      </c>
      <c r="M146" s="12">
        <v>3285</v>
      </c>
      <c r="N146" s="12">
        <v>3387</v>
      </c>
      <c r="O146" s="65">
        <v>3290</v>
      </c>
      <c r="P146" s="152">
        <f>AVERAGE(D146:O147)</f>
        <v>3209.875</v>
      </c>
      <c r="Q146" s="154">
        <f>+P146/P144-1</f>
        <v>-0.19410620135576195</v>
      </c>
    </row>
    <row r="147" spans="2:17" ht="15.75" thickBot="1" x14ac:dyDescent="0.3">
      <c r="B147" s="151"/>
      <c r="C147" s="26" t="s">
        <v>19</v>
      </c>
      <c r="D147" s="32">
        <v>3701</v>
      </c>
      <c r="E147" s="9">
        <v>3545</v>
      </c>
      <c r="F147" s="9">
        <v>3396</v>
      </c>
      <c r="G147" s="9">
        <v>2983</v>
      </c>
      <c r="H147" s="9">
        <v>2618</v>
      </c>
      <c r="I147" s="9">
        <v>3042</v>
      </c>
      <c r="J147" s="9">
        <v>2756</v>
      </c>
      <c r="K147" s="9">
        <v>3054</v>
      </c>
      <c r="L147" s="9">
        <v>3249</v>
      </c>
      <c r="M147" s="9">
        <v>3399</v>
      </c>
      <c r="N147" s="9">
        <v>3348</v>
      </c>
      <c r="O147" s="30">
        <v>3311</v>
      </c>
      <c r="P147" s="153"/>
      <c r="Q147" s="155"/>
    </row>
    <row r="148" spans="2:17" x14ac:dyDescent="0.25">
      <c r="B148" s="157">
        <v>2013</v>
      </c>
      <c r="C148" s="15" t="s">
        <v>18</v>
      </c>
      <c r="D148" s="13">
        <v>3357</v>
      </c>
      <c r="E148" s="12">
        <v>3598</v>
      </c>
      <c r="F148" s="12">
        <v>4216</v>
      </c>
      <c r="G148" s="12">
        <v>4966</v>
      </c>
      <c r="H148" s="12">
        <v>4597</v>
      </c>
      <c r="I148" s="12">
        <v>4443</v>
      </c>
      <c r="J148" s="12">
        <v>4643</v>
      </c>
      <c r="K148" s="12">
        <v>4847</v>
      </c>
      <c r="L148" s="12">
        <v>4891</v>
      </c>
      <c r="M148" s="12">
        <v>4890</v>
      </c>
      <c r="N148" s="12">
        <v>4797</v>
      </c>
      <c r="O148" s="29">
        <v>4973</v>
      </c>
      <c r="P148" s="152">
        <f>AVERAGE(D148:O149)</f>
        <v>4564.416666666667</v>
      </c>
      <c r="Q148" s="154">
        <f>+P148/P146-1</f>
        <v>0.42199202980386064</v>
      </c>
    </row>
    <row r="149" spans="2:17" ht="15.75" thickBot="1" x14ac:dyDescent="0.3">
      <c r="B149" s="151"/>
      <c r="C149" s="16" t="s">
        <v>19</v>
      </c>
      <c r="D149" s="10">
        <v>3442</v>
      </c>
      <c r="E149" s="9">
        <v>3756</v>
      </c>
      <c r="F149" s="9">
        <v>4683</v>
      </c>
      <c r="G149" s="9">
        <v>4968</v>
      </c>
      <c r="H149" s="9">
        <v>4549</v>
      </c>
      <c r="I149" s="9">
        <v>4598</v>
      </c>
      <c r="J149" s="9">
        <v>4828</v>
      </c>
      <c r="K149" s="9">
        <v>4941</v>
      </c>
      <c r="L149" s="9">
        <v>4880</v>
      </c>
      <c r="M149" s="9">
        <v>4888</v>
      </c>
      <c r="N149" s="9">
        <v>4805</v>
      </c>
      <c r="O149" s="30">
        <v>4990</v>
      </c>
      <c r="P149" s="153"/>
      <c r="Q149" s="155"/>
    </row>
    <row r="150" spans="2:17" x14ac:dyDescent="0.25">
      <c r="B150" s="157">
        <v>2014</v>
      </c>
      <c r="C150" s="15" t="s">
        <v>18</v>
      </c>
      <c r="D150" s="13">
        <v>4943</v>
      </c>
      <c r="E150" s="12">
        <v>5042</v>
      </c>
      <c r="F150" s="12">
        <v>4794</v>
      </c>
      <c r="G150" s="12">
        <v>4124</v>
      </c>
      <c r="H150" s="12">
        <v>3950</v>
      </c>
      <c r="I150" s="12">
        <v>3756</v>
      </c>
      <c r="J150" s="12">
        <v>3595</v>
      </c>
      <c r="K150" s="12">
        <v>3025</v>
      </c>
      <c r="L150" s="12">
        <v>2787</v>
      </c>
      <c r="M150" s="12">
        <v>2599</v>
      </c>
      <c r="N150" s="12">
        <v>2649</v>
      </c>
      <c r="O150" s="29">
        <v>2513</v>
      </c>
      <c r="P150" s="152">
        <f>AVERAGE(D150:O151)</f>
        <v>3625.9166666666665</v>
      </c>
      <c r="Q150" s="154">
        <f>+P150/P148-1</f>
        <v>-0.20561225421284213</v>
      </c>
    </row>
    <row r="151" spans="2:17" ht="15.75" thickBot="1" x14ac:dyDescent="0.3">
      <c r="B151" s="151"/>
      <c r="C151" s="16" t="s">
        <v>19</v>
      </c>
      <c r="D151" s="10">
        <v>5025</v>
      </c>
      <c r="E151" s="9">
        <v>5016</v>
      </c>
      <c r="F151" s="9">
        <v>4563</v>
      </c>
      <c r="G151" s="9">
        <v>4047</v>
      </c>
      <c r="H151" s="9">
        <v>3873</v>
      </c>
      <c r="I151" s="9">
        <v>3807</v>
      </c>
      <c r="J151" s="9">
        <v>3309</v>
      </c>
      <c r="K151" s="9">
        <v>3000</v>
      </c>
      <c r="L151" s="9">
        <v>2795</v>
      </c>
      <c r="M151" s="9">
        <v>2640</v>
      </c>
      <c r="N151" s="9">
        <v>2561</v>
      </c>
      <c r="O151" s="30">
        <v>2609</v>
      </c>
      <c r="P151" s="153"/>
      <c r="Q151" s="155"/>
    </row>
    <row r="152" spans="2:17" x14ac:dyDescent="0.25">
      <c r="B152" s="157">
        <v>2015</v>
      </c>
      <c r="C152" s="15" t="s">
        <v>18</v>
      </c>
      <c r="D152" s="13">
        <v>2709</v>
      </c>
      <c r="E152" s="12">
        <v>3042</v>
      </c>
      <c r="F152" s="12">
        <v>3374</v>
      </c>
      <c r="G152" s="12">
        <v>2746</v>
      </c>
      <c r="H152" s="12">
        <v>2515</v>
      </c>
      <c r="I152" s="12">
        <v>2412</v>
      </c>
      <c r="J152" s="12">
        <v>2276</v>
      </c>
      <c r="K152" s="12">
        <v>1815</v>
      </c>
      <c r="L152" s="12">
        <v>2226</v>
      </c>
      <c r="M152" s="12">
        <v>2834</v>
      </c>
      <c r="N152" s="12">
        <v>2569</v>
      </c>
      <c r="O152" s="29">
        <v>2419</v>
      </c>
      <c r="P152" s="152">
        <f>AVERAGE(D152:O153)</f>
        <v>2577.5</v>
      </c>
      <c r="Q152" s="154">
        <f>+P152/P150-1</f>
        <v>-0.28914527360897246</v>
      </c>
    </row>
    <row r="153" spans="2:17" ht="15.75" thickBot="1" x14ac:dyDescent="0.3">
      <c r="B153" s="151"/>
      <c r="C153" s="16" t="s">
        <v>19</v>
      </c>
      <c r="D153" s="10">
        <v>2758</v>
      </c>
      <c r="E153" s="9">
        <v>3366</v>
      </c>
      <c r="F153" s="9">
        <v>3136</v>
      </c>
      <c r="G153" s="9">
        <v>2620</v>
      </c>
      <c r="H153" s="9">
        <v>2472</v>
      </c>
      <c r="I153" s="9">
        <v>2409</v>
      </c>
      <c r="J153" s="9">
        <v>2082</v>
      </c>
      <c r="K153" s="9">
        <v>1974</v>
      </c>
      <c r="L153" s="9">
        <v>2568</v>
      </c>
      <c r="M153" s="9">
        <v>2735</v>
      </c>
      <c r="N153" s="9">
        <v>2345</v>
      </c>
      <c r="O153" s="30">
        <v>2458</v>
      </c>
      <c r="P153" s="153"/>
      <c r="Q153" s="155"/>
    </row>
    <row r="154" spans="2:17" x14ac:dyDescent="0.25">
      <c r="B154" s="157">
        <v>2016</v>
      </c>
      <c r="C154" s="15" t="s">
        <v>18</v>
      </c>
      <c r="D154" s="13">
        <v>2458</v>
      </c>
      <c r="E154" s="12">
        <v>2276</v>
      </c>
      <c r="F154" s="12">
        <v>2253</v>
      </c>
      <c r="G154" s="12">
        <v>2188</v>
      </c>
      <c r="H154" s="12">
        <v>2727</v>
      </c>
      <c r="I154" s="12">
        <v>2329</v>
      </c>
      <c r="J154" s="12">
        <v>2345</v>
      </c>
      <c r="K154" s="12">
        <v>2436</v>
      </c>
      <c r="L154" s="12">
        <v>2920</v>
      </c>
      <c r="M154" s="12">
        <v>2880</v>
      </c>
      <c r="N154" s="12">
        <v>3327</v>
      </c>
      <c r="O154" s="29">
        <v>3622</v>
      </c>
      <c r="P154" s="152">
        <f>AVERAGE(D154:O155)</f>
        <v>2648.25</v>
      </c>
      <c r="Q154" s="154">
        <f>+P154/P152-1</f>
        <v>2.7449078564500518E-2</v>
      </c>
    </row>
    <row r="155" spans="2:17" ht="15.75" thickBot="1" x14ac:dyDescent="0.3">
      <c r="B155" s="151"/>
      <c r="C155" s="16" t="s">
        <v>19</v>
      </c>
      <c r="D155" s="10">
        <v>2405</v>
      </c>
      <c r="E155" s="9">
        <v>2235</v>
      </c>
      <c r="F155" s="9">
        <v>2190</v>
      </c>
      <c r="G155" s="9">
        <v>2263</v>
      </c>
      <c r="H155" s="9">
        <v>2283</v>
      </c>
      <c r="I155" s="9">
        <v>2339</v>
      </c>
      <c r="J155" s="9">
        <v>2336</v>
      </c>
      <c r="K155" s="9">
        <v>2731</v>
      </c>
      <c r="L155" s="9">
        <v>2975</v>
      </c>
      <c r="M155" s="9">
        <v>2865</v>
      </c>
      <c r="N155" s="9">
        <v>3519</v>
      </c>
      <c r="O155" s="30">
        <v>3656</v>
      </c>
      <c r="P155" s="153"/>
      <c r="Q155" s="155"/>
    </row>
    <row r="156" spans="2:17" x14ac:dyDescent="0.25">
      <c r="B156" s="157">
        <v>2017</v>
      </c>
      <c r="C156" s="15" t="s">
        <v>18</v>
      </c>
      <c r="D156" s="13">
        <v>3463</v>
      </c>
      <c r="E156" s="12">
        <v>3537</v>
      </c>
      <c r="F156" s="12">
        <v>3512</v>
      </c>
      <c r="G156" s="12">
        <v>3005</v>
      </c>
      <c r="H156" s="12">
        <v>3166</v>
      </c>
      <c r="I156" s="12">
        <v>3395</v>
      </c>
      <c r="J156" s="12">
        <v>3303</v>
      </c>
      <c r="K156" s="12">
        <v>3343</v>
      </c>
      <c r="L156" s="12">
        <v>3323</v>
      </c>
      <c r="M156" s="12">
        <v>3223</v>
      </c>
      <c r="N156" s="12">
        <v>3105</v>
      </c>
      <c r="O156" s="29">
        <v>3091</v>
      </c>
      <c r="P156" s="152">
        <f>AVERAGE(D156:O157)</f>
        <v>3295.5</v>
      </c>
      <c r="Q156" s="154">
        <f>+P156/P154-1</f>
        <v>0.24440668365902019</v>
      </c>
    </row>
    <row r="157" spans="2:17" ht="15.75" thickBot="1" x14ac:dyDescent="0.3">
      <c r="B157" s="151"/>
      <c r="C157" s="16" t="s">
        <v>19</v>
      </c>
      <c r="D157" s="10">
        <v>3517</v>
      </c>
      <c r="E157" s="9">
        <v>3474</v>
      </c>
      <c r="F157" s="9">
        <v>3512</v>
      </c>
      <c r="G157" s="9">
        <v>3139</v>
      </c>
      <c r="H157" s="9">
        <v>3313</v>
      </c>
      <c r="I157" s="9">
        <v>3434</v>
      </c>
      <c r="J157" s="9">
        <v>3387</v>
      </c>
      <c r="K157" s="9">
        <v>3339</v>
      </c>
      <c r="L157" s="9">
        <v>3368</v>
      </c>
      <c r="M157" s="9">
        <v>3204</v>
      </c>
      <c r="N157" s="9">
        <v>2970</v>
      </c>
      <c r="O157" s="30">
        <v>2969</v>
      </c>
      <c r="P157" s="153"/>
      <c r="Q157" s="155"/>
    </row>
    <row r="158" spans="2:17" x14ac:dyDescent="0.25">
      <c r="B158" s="157">
        <v>2018</v>
      </c>
      <c r="C158" s="15" t="s">
        <v>18</v>
      </c>
      <c r="D158" s="13">
        <v>3124</v>
      </c>
      <c r="E158" s="12">
        <v>3553</v>
      </c>
      <c r="F158" s="12">
        <v>3593</v>
      </c>
      <c r="G158" s="12">
        <v>3477</v>
      </c>
      <c r="H158" s="12">
        <v>3465</v>
      </c>
      <c r="I158" s="12">
        <v>3487</v>
      </c>
      <c r="J158" s="12">
        <v>3232</v>
      </c>
      <c r="K158" s="12">
        <v>3136</v>
      </c>
      <c r="L158" s="12">
        <v>2980</v>
      </c>
      <c r="M158" s="12">
        <v>2901</v>
      </c>
      <c r="N158" s="12">
        <v>2851</v>
      </c>
      <c r="O158" s="29">
        <v>2819</v>
      </c>
      <c r="P158" s="152">
        <f>AVERAGE(D158:O159)</f>
        <v>3231</v>
      </c>
      <c r="Q158" s="154">
        <f>+P158/P156-1</f>
        <v>-1.9572143832498834E-2</v>
      </c>
    </row>
    <row r="159" spans="2:17" ht="15.75" thickBot="1" x14ac:dyDescent="0.3">
      <c r="B159" s="151"/>
      <c r="C159" s="16" t="s">
        <v>19</v>
      </c>
      <c r="D159" s="10">
        <v>3310</v>
      </c>
      <c r="E159" s="9">
        <v>3623</v>
      </c>
      <c r="F159" s="9">
        <v>3632</v>
      </c>
      <c r="G159" s="9">
        <v>3587</v>
      </c>
      <c r="H159" s="9">
        <v>3637</v>
      </c>
      <c r="I159" s="9">
        <v>3481</v>
      </c>
      <c r="J159" s="9">
        <v>3222</v>
      </c>
      <c r="K159" s="9">
        <v>3044</v>
      </c>
      <c r="L159" s="9">
        <v>2934</v>
      </c>
      <c r="M159" s="9">
        <v>2885</v>
      </c>
      <c r="N159" s="9">
        <v>2727</v>
      </c>
      <c r="O159" s="30">
        <v>2844</v>
      </c>
      <c r="P159" s="153"/>
      <c r="Q159" s="155"/>
    </row>
    <row r="160" spans="2:17" x14ac:dyDescent="0.25">
      <c r="B160" s="157">
        <v>2019</v>
      </c>
      <c r="C160" s="15" t="s">
        <v>18</v>
      </c>
      <c r="D160" s="13">
        <v>2924</v>
      </c>
      <c r="E160" s="12">
        <v>3265</v>
      </c>
      <c r="F160" s="12">
        <v>3309</v>
      </c>
      <c r="G160" s="12">
        <v>3483</v>
      </c>
      <c r="H160" s="12">
        <v>3490</v>
      </c>
      <c r="I160" s="12">
        <v>3423</v>
      </c>
      <c r="J160" s="12">
        <v>3302</v>
      </c>
      <c r="K160" s="12">
        <v>3253</v>
      </c>
      <c r="L160" s="12">
        <v>3202</v>
      </c>
      <c r="M160" s="12">
        <v>3306</v>
      </c>
      <c r="N160" s="12">
        <v>3446</v>
      </c>
      <c r="O160" s="29">
        <v>3467</v>
      </c>
      <c r="P160" s="152">
        <f>AVERAGE(D160:O161)</f>
        <v>3319.75</v>
      </c>
      <c r="Q160" s="154">
        <f>+P160/P158-1</f>
        <v>2.7468276075518494E-2</v>
      </c>
    </row>
    <row r="161" spans="2:18" ht="15.75" thickBot="1" x14ac:dyDescent="0.3">
      <c r="B161" s="151"/>
      <c r="C161" s="16" t="s">
        <v>19</v>
      </c>
      <c r="D161" s="10">
        <v>3057</v>
      </c>
      <c r="E161" s="9">
        <v>3271</v>
      </c>
      <c r="F161" s="9">
        <v>3324</v>
      </c>
      <c r="G161" s="9">
        <v>3447</v>
      </c>
      <c r="H161" s="9">
        <v>3414</v>
      </c>
      <c r="I161" s="9">
        <v>3208</v>
      </c>
      <c r="J161" s="9">
        <v>3412</v>
      </c>
      <c r="K161" s="9">
        <v>3255</v>
      </c>
      <c r="L161" s="9">
        <v>3303</v>
      </c>
      <c r="M161" s="9">
        <v>3330</v>
      </c>
      <c r="N161" s="9">
        <v>3481</v>
      </c>
      <c r="O161" s="30">
        <v>3302</v>
      </c>
      <c r="P161" s="153"/>
      <c r="Q161" s="155"/>
    </row>
    <row r="162" spans="2:18" x14ac:dyDescent="0.25">
      <c r="B162" s="157">
        <v>2020</v>
      </c>
      <c r="C162" s="15" t="s">
        <v>18</v>
      </c>
      <c r="D162" s="13">
        <v>3371</v>
      </c>
      <c r="E162" s="12">
        <v>3226</v>
      </c>
      <c r="F162" s="12">
        <v>3112</v>
      </c>
      <c r="G162" s="12">
        <v>2969</v>
      </c>
      <c r="H162" s="12">
        <v>2866</v>
      </c>
      <c r="I162" s="12">
        <v>2902</v>
      </c>
      <c r="J162" s="12">
        <v>3197</v>
      </c>
      <c r="K162" s="12">
        <v>3045</v>
      </c>
      <c r="L162" s="12">
        <v>2955</v>
      </c>
      <c r="M162" s="12">
        <v>3143</v>
      </c>
      <c r="N162" s="12">
        <v>3096</v>
      </c>
      <c r="O162" s="29">
        <v>3261</v>
      </c>
      <c r="P162" s="152">
        <f>AVERAGE(D162:O163)</f>
        <v>3099.375</v>
      </c>
      <c r="Q162" s="154">
        <f>+P162/P160-1</f>
        <v>-6.6383010768883199E-2</v>
      </c>
    </row>
    <row r="163" spans="2:18" ht="15.75" thickBot="1" x14ac:dyDescent="0.3">
      <c r="B163" s="151"/>
      <c r="C163" s="16" t="s">
        <v>19</v>
      </c>
      <c r="D163" s="10">
        <v>3434</v>
      </c>
      <c r="E163" s="9">
        <v>3176</v>
      </c>
      <c r="F163" s="9">
        <v>2980</v>
      </c>
      <c r="G163" s="9">
        <v>2836</v>
      </c>
      <c r="H163" s="9">
        <v>2907</v>
      </c>
      <c r="I163" s="9">
        <v>2979</v>
      </c>
      <c r="J163" s="9">
        <v>3201</v>
      </c>
      <c r="K163" s="9">
        <v>3004</v>
      </c>
      <c r="L163" s="9">
        <v>3092</v>
      </c>
      <c r="M163" s="9">
        <v>3159</v>
      </c>
      <c r="N163" s="9">
        <v>3157</v>
      </c>
      <c r="O163" s="30">
        <v>3317</v>
      </c>
      <c r="P163" s="153"/>
      <c r="Q163" s="155"/>
    </row>
    <row r="164" spans="2:18" x14ac:dyDescent="0.25">
      <c r="B164" s="145">
        <v>2021</v>
      </c>
      <c r="C164" s="15" t="s">
        <v>18</v>
      </c>
      <c r="D164" s="13">
        <v>3420</v>
      </c>
      <c r="E164" s="12">
        <v>3614</v>
      </c>
      <c r="F164" s="12">
        <v>4231</v>
      </c>
      <c r="G164" s="12">
        <v>4081</v>
      </c>
      <c r="H164" s="12">
        <v>4162</v>
      </c>
      <c r="I164" s="12">
        <v>4128</v>
      </c>
      <c r="J164" s="12">
        <v>3924</v>
      </c>
      <c r="K164" s="12">
        <v>3784</v>
      </c>
      <c r="L164" s="12">
        <v>3927</v>
      </c>
      <c r="M164" s="12">
        <v>3977</v>
      </c>
      <c r="N164" s="12">
        <v>4207</v>
      </c>
      <c r="O164" s="29">
        <v>4290</v>
      </c>
      <c r="P164" s="141">
        <f>AVERAGE(D164:O165)</f>
        <v>3990.7083333333335</v>
      </c>
      <c r="Q164" s="143">
        <f>+P164/P162-1</f>
        <v>0.28758486253949056</v>
      </c>
    </row>
    <row r="165" spans="2:18" ht="15.75" thickBot="1" x14ac:dyDescent="0.3">
      <c r="B165" s="146"/>
      <c r="C165" s="16" t="s">
        <v>19</v>
      </c>
      <c r="D165" s="10">
        <v>3593</v>
      </c>
      <c r="E165" s="9">
        <v>3746</v>
      </c>
      <c r="F165" s="9">
        <v>4089</v>
      </c>
      <c r="G165" s="9">
        <v>4110</v>
      </c>
      <c r="H165" s="9">
        <v>4150</v>
      </c>
      <c r="I165" s="9">
        <v>4083</v>
      </c>
      <c r="J165" s="9">
        <v>3839</v>
      </c>
      <c r="K165" s="9">
        <v>3827</v>
      </c>
      <c r="L165" s="9">
        <v>4011</v>
      </c>
      <c r="M165" s="9">
        <v>4061</v>
      </c>
      <c r="N165" s="9">
        <v>4287</v>
      </c>
      <c r="O165" s="30">
        <v>4236</v>
      </c>
      <c r="P165" s="142"/>
      <c r="Q165" s="144"/>
    </row>
    <row r="166" spans="2:18" x14ac:dyDescent="0.25">
      <c r="B166" s="145">
        <v>2022</v>
      </c>
      <c r="C166" s="15" t="s">
        <v>18</v>
      </c>
      <c r="D166" s="13">
        <v>4247</v>
      </c>
      <c r="E166" s="12">
        <v>4630</v>
      </c>
      <c r="F166" s="12">
        <v>5065</v>
      </c>
      <c r="G166" s="12">
        <v>4981</v>
      </c>
      <c r="H166" s="12">
        <v>4419</v>
      </c>
      <c r="I166" s="12">
        <v>4656</v>
      </c>
      <c r="J166" s="12">
        <v>4360</v>
      </c>
      <c r="K166" s="12">
        <v>3913</v>
      </c>
      <c r="L166" s="12">
        <v>4007</v>
      </c>
      <c r="M166" s="12">
        <v>3911</v>
      </c>
      <c r="N166" s="12">
        <v>3537</v>
      </c>
      <c r="O166" s="29">
        <v>3610</v>
      </c>
      <c r="P166" s="141">
        <f>AVERAGE(D166:O167)</f>
        <v>4267.083333333333</v>
      </c>
      <c r="Q166" s="143">
        <f>+P166/P164-1</f>
        <v>6.9254622717353831E-2</v>
      </c>
    </row>
    <row r="167" spans="2:18" ht="15.75" thickBot="1" x14ac:dyDescent="0.3">
      <c r="B167" s="146"/>
      <c r="C167" s="16" t="s">
        <v>19</v>
      </c>
      <c r="D167" s="10">
        <v>4463</v>
      </c>
      <c r="E167" s="9">
        <v>4840</v>
      </c>
      <c r="F167" s="9">
        <v>5039</v>
      </c>
      <c r="G167" s="9">
        <v>4855</v>
      </c>
      <c r="H167" s="9">
        <v>4432</v>
      </c>
      <c r="I167" s="9">
        <v>4600</v>
      </c>
      <c r="J167" s="9">
        <v>4166</v>
      </c>
      <c r="K167" s="9">
        <v>3768</v>
      </c>
      <c r="L167" s="9">
        <v>4072</v>
      </c>
      <c r="M167" s="9">
        <v>3723</v>
      </c>
      <c r="N167" s="9">
        <v>3623</v>
      </c>
      <c r="O167" s="30">
        <v>3493</v>
      </c>
      <c r="P167" s="142"/>
      <c r="Q167" s="144"/>
      <c r="R167" s="68"/>
    </row>
    <row r="168" spans="2:18" x14ac:dyDescent="0.25">
      <c r="B168" s="145">
        <v>2023</v>
      </c>
      <c r="C168" s="15" t="s">
        <v>18</v>
      </c>
      <c r="D168" s="13">
        <v>3365</v>
      </c>
      <c r="E168" s="12">
        <v>3456</v>
      </c>
      <c r="F168" s="12">
        <v>3403</v>
      </c>
      <c r="G168" s="12">
        <v>3227</v>
      </c>
      <c r="H168" s="12">
        <v>3506</v>
      </c>
      <c r="I168" s="12">
        <v>3399</v>
      </c>
      <c r="J168" s="12">
        <v>3334</v>
      </c>
      <c r="K168" s="12">
        <v>3100</v>
      </c>
      <c r="L168" s="12">
        <v>2888</v>
      </c>
      <c r="M168" s="12">
        <v>3104</v>
      </c>
      <c r="N168" s="12">
        <v>3255</v>
      </c>
      <c r="O168" s="29">
        <v>3323</v>
      </c>
      <c r="P168" s="141">
        <f>AVERAGE(D168:O169)</f>
        <v>3284.8333333333335</v>
      </c>
      <c r="Q168" s="143">
        <f>+P168/P166-1</f>
        <v>-0.23019236402695042</v>
      </c>
      <c r="R168" s="68"/>
    </row>
    <row r="169" spans="2:18" ht="15.75" thickBot="1" x14ac:dyDescent="0.3">
      <c r="B169" s="146"/>
      <c r="C169" s="16" t="s">
        <v>19</v>
      </c>
      <c r="D169" s="10">
        <v>3393</v>
      </c>
      <c r="E169" s="9">
        <v>3414</v>
      </c>
      <c r="F169" s="9">
        <v>3361</v>
      </c>
      <c r="G169" s="9">
        <v>3362</v>
      </c>
      <c r="H169" s="9">
        <v>3488</v>
      </c>
      <c r="I169" s="9">
        <v>3479</v>
      </c>
      <c r="J169" s="9">
        <v>3289</v>
      </c>
      <c r="K169" s="9">
        <v>2875</v>
      </c>
      <c r="L169" s="9">
        <v>2957</v>
      </c>
      <c r="M169" s="9">
        <v>3202</v>
      </c>
      <c r="N169" s="9">
        <v>3268</v>
      </c>
      <c r="O169" s="30">
        <v>3388</v>
      </c>
      <c r="P169" s="142"/>
      <c r="Q169" s="144"/>
      <c r="R169" s="68"/>
    </row>
    <row r="170" spans="2:18" x14ac:dyDescent="0.25">
      <c r="B170" s="145">
        <v>2024</v>
      </c>
      <c r="C170" s="15" t="s">
        <v>18</v>
      </c>
      <c r="D170" s="13">
        <v>3363</v>
      </c>
      <c r="E170" s="12">
        <v>3571</v>
      </c>
      <c r="F170" s="12">
        <v>3630</v>
      </c>
      <c r="G170" s="12">
        <v>3558</v>
      </c>
      <c r="H170" s="12">
        <v>3708</v>
      </c>
      <c r="I170" s="12">
        <v>3824</v>
      </c>
      <c r="J170" s="82">
        <v>3782</v>
      </c>
      <c r="K170" s="24">
        <v>3680</v>
      </c>
      <c r="L170" s="13">
        <v>3833</v>
      </c>
      <c r="M170" s="12">
        <v>3851</v>
      </c>
      <c r="N170" s="12">
        <v>3997</v>
      </c>
      <c r="O170" s="29">
        <v>4193</v>
      </c>
      <c r="P170" s="141">
        <f>AVERAGE(D170:O171)</f>
        <v>3779.875</v>
      </c>
      <c r="Q170" s="143">
        <f>+P170/P168-1</f>
        <v>0.15070526155563435</v>
      </c>
      <c r="R170" s="68"/>
    </row>
    <row r="171" spans="2:18" ht="15.75" thickBot="1" x14ac:dyDescent="0.3">
      <c r="B171" s="146"/>
      <c r="C171" s="16" t="s">
        <v>19</v>
      </c>
      <c r="D171" s="10">
        <v>3493</v>
      </c>
      <c r="E171" s="9">
        <v>3664</v>
      </c>
      <c r="F171" s="9">
        <v>3497</v>
      </c>
      <c r="G171" s="9">
        <v>3590</v>
      </c>
      <c r="H171" s="9">
        <v>3861</v>
      </c>
      <c r="I171" s="9">
        <v>3893</v>
      </c>
      <c r="J171" s="42">
        <v>3837</v>
      </c>
      <c r="K171" s="9">
        <v>3920</v>
      </c>
      <c r="L171" s="10">
        <v>3883</v>
      </c>
      <c r="M171" s="9">
        <v>3852</v>
      </c>
      <c r="N171" s="9">
        <v>4089</v>
      </c>
      <c r="O171" s="30">
        <v>4148</v>
      </c>
      <c r="P171" s="142"/>
      <c r="Q171" s="144"/>
      <c r="R171" s="68"/>
    </row>
    <row r="172" spans="2:18" x14ac:dyDescent="0.25">
      <c r="B172" s="145">
        <v>2025</v>
      </c>
      <c r="C172" s="15" t="s">
        <v>18</v>
      </c>
      <c r="D172" s="13">
        <v>4029</v>
      </c>
      <c r="E172" s="12">
        <v>4296</v>
      </c>
      <c r="F172" s="12">
        <v>4209</v>
      </c>
      <c r="G172" s="12">
        <v>4250</v>
      </c>
      <c r="H172" s="12">
        <v>4516</v>
      </c>
      <c r="I172" s="12">
        <v>4332</v>
      </c>
      <c r="J172" s="82">
        <v>4274</v>
      </c>
      <c r="K172" s="24">
        <v>4249</v>
      </c>
      <c r="L172" s="13">
        <v>4043</v>
      </c>
      <c r="M172" s="12">
        <v>3921</v>
      </c>
      <c r="N172" s="12">
        <v>3768</v>
      </c>
      <c r="O172" s="29">
        <v>3507</v>
      </c>
      <c r="P172" s="141">
        <f>AVERAGE(D172:O173)</f>
        <v>4130.416666666667</v>
      </c>
      <c r="Q172" s="143">
        <f>+P172/P170-1</f>
        <v>9.2738957417022316E-2</v>
      </c>
      <c r="R172" s="68"/>
    </row>
    <row r="173" spans="2:18" ht="15.75" thickBot="1" x14ac:dyDescent="0.3">
      <c r="B173" s="146"/>
      <c r="C173" s="16" t="s">
        <v>19</v>
      </c>
      <c r="D173" s="10">
        <v>4146</v>
      </c>
      <c r="E173" s="9">
        <v>4370</v>
      </c>
      <c r="F173" s="9">
        <v>4245</v>
      </c>
      <c r="G173" s="9">
        <v>4385</v>
      </c>
      <c r="H173" s="9">
        <v>4589</v>
      </c>
      <c r="I173" s="9">
        <v>4389</v>
      </c>
      <c r="J173" s="42">
        <v>4380</v>
      </c>
      <c r="K173" s="9">
        <v>4291</v>
      </c>
      <c r="L173" s="10">
        <v>4041</v>
      </c>
      <c r="M173" s="9">
        <v>3881</v>
      </c>
      <c r="N173" s="9">
        <v>3678</v>
      </c>
      <c r="O173" s="30">
        <v>3341</v>
      </c>
      <c r="P173" s="142"/>
      <c r="Q173" s="144"/>
      <c r="R173" s="68"/>
    </row>
    <row r="174" spans="2:18" x14ac:dyDescent="0.25">
      <c r="B174" s="150">
        <v>2026</v>
      </c>
      <c r="C174" s="15" t="s">
        <v>18</v>
      </c>
      <c r="D174" s="33">
        <v>3533</v>
      </c>
      <c r="E174" s="12">
        <v>3830</v>
      </c>
      <c r="F174" s="12"/>
      <c r="G174" s="12"/>
      <c r="H174" s="12"/>
      <c r="I174" s="12"/>
      <c r="J174" s="12"/>
      <c r="K174" s="12"/>
      <c r="L174" s="12"/>
      <c r="M174" s="12"/>
      <c r="N174" s="12"/>
      <c r="O174" s="29"/>
      <c r="P174" s="152">
        <f>AVERAGE(D174:O175)</f>
        <v>3659.3333333333335</v>
      </c>
      <c r="Q174" s="154"/>
    </row>
    <row r="175" spans="2:18" ht="15.75" thickBot="1" x14ac:dyDescent="0.3">
      <c r="B175" s="151"/>
      <c r="C175" s="16" t="s">
        <v>19</v>
      </c>
      <c r="D175" s="32">
        <v>3615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30"/>
      <c r="P175" s="153"/>
      <c r="Q175" s="155"/>
    </row>
    <row r="176" spans="2:18" s="11" customFormat="1" ht="36.75" customHeight="1" thickBot="1" x14ac:dyDescent="0.3">
      <c r="B176" s="181" t="s">
        <v>29</v>
      </c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3"/>
    </row>
    <row r="180" spans="12:12" x14ac:dyDescent="0.25">
      <c r="L180" s="66"/>
    </row>
  </sheetData>
  <mergeCells count="292">
    <mergeCell ref="O138:O139"/>
    <mergeCell ref="N138:N139"/>
    <mergeCell ref="P144:P145"/>
    <mergeCell ref="O140:O141"/>
    <mergeCell ref="P148:P149"/>
    <mergeCell ref="B174:B175"/>
    <mergeCell ref="P174:P175"/>
    <mergeCell ref="Q174:Q175"/>
    <mergeCell ref="B166:B167"/>
    <mergeCell ref="B170:B171"/>
    <mergeCell ref="P170:P171"/>
    <mergeCell ref="Q170:Q171"/>
    <mergeCell ref="B168:B169"/>
    <mergeCell ref="P168:P169"/>
    <mergeCell ref="Q168:Q169"/>
    <mergeCell ref="P166:P167"/>
    <mergeCell ref="Q166:Q167"/>
    <mergeCell ref="Q164:Q165"/>
    <mergeCell ref="B162:B163"/>
    <mergeCell ref="N140:N141"/>
    <mergeCell ref="Q152:Q153"/>
    <mergeCell ref="Q108:Q109"/>
    <mergeCell ref="B75:B76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9:B90"/>
    <mergeCell ref="P89:P90"/>
    <mergeCell ref="Q89:Q90"/>
    <mergeCell ref="Q116:Q117"/>
    <mergeCell ref="P120:P121"/>
    <mergeCell ref="Q120:Q121"/>
    <mergeCell ref="P112:P113"/>
    <mergeCell ref="Q122:Q123"/>
    <mergeCell ref="Q154:Q155"/>
    <mergeCell ref="Q148:Q149"/>
    <mergeCell ref="P152:P153"/>
    <mergeCell ref="M140:M141"/>
    <mergeCell ref="G142:G143"/>
    <mergeCell ref="K140:K141"/>
    <mergeCell ref="B152:B153"/>
    <mergeCell ref="Q144:Q145"/>
    <mergeCell ref="B160:B161"/>
    <mergeCell ref="P160:P161"/>
    <mergeCell ref="Q160:Q161"/>
    <mergeCell ref="B158:B159"/>
    <mergeCell ref="Q158:Q159"/>
    <mergeCell ref="B156:B157"/>
    <mergeCell ref="Q156:Q157"/>
    <mergeCell ref="Q150:Q151"/>
    <mergeCell ref="Q146:Q147"/>
    <mergeCell ref="P150:P151"/>
    <mergeCell ref="B164:B165"/>
    <mergeCell ref="P164:P165"/>
    <mergeCell ref="B154:B155"/>
    <mergeCell ref="P154:P155"/>
    <mergeCell ref="B52:B53"/>
    <mergeCell ref="P52:P53"/>
    <mergeCell ref="B81:B82"/>
    <mergeCell ref="B77:B78"/>
    <mergeCell ref="P63:P64"/>
    <mergeCell ref="H135:J135"/>
    <mergeCell ref="K142:K143"/>
    <mergeCell ref="H142:H143"/>
    <mergeCell ref="I142:I143"/>
    <mergeCell ref="E142:E143"/>
    <mergeCell ref="B142:B143"/>
    <mergeCell ref="J142:J143"/>
    <mergeCell ref="F142:F143"/>
    <mergeCell ref="E140:E141"/>
    <mergeCell ref="F140:F141"/>
    <mergeCell ref="B144:B145"/>
    <mergeCell ref="P146:P147"/>
    <mergeCell ref="B146:B147"/>
    <mergeCell ref="B150:B151"/>
    <mergeCell ref="P156:P157"/>
    <mergeCell ref="B79:B80"/>
    <mergeCell ref="P83:P84"/>
    <mergeCell ref="B73:B74"/>
    <mergeCell ref="B71:B72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K16:K17"/>
    <mergeCell ref="I18:I19"/>
    <mergeCell ref="H18:H19"/>
    <mergeCell ref="H20:H21"/>
    <mergeCell ref="B48:B49"/>
    <mergeCell ref="P48:P49"/>
    <mergeCell ref="B83:B84"/>
    <mergeCell ref="P46:P47"/>
    <mergeCell ref="H59:H60"/>
    <mergeCell ref="J59:J60"/>
    <mergeCell ref="B34:B35"/>
    <mergeCell ref="B69:B70"/>
    <mergeCell ref="B42:B43"/>
    <mergeCell ref="P42:P43"/>
    <mergeCell ref="B50:B51"/>
    <mergeCell ref="P50:P51"/>
    <mergeCell ref="P61:P62"/>
    <mergeCell ref="B46:B47"/>
    <mergeCell ref="B63:B64"/>
    <mergeCell ref="D59:D60"/>
    <mergeCell ref="B59:B60"/>
    <mergeCell ref="B176:Q176"/>
    <mergeCell ref="E59:E60"/>
    <mergeCell ref="B38:B39"/>
    <mergeCell ref="B30:B31"/>
    <mergeCell ref="P71:P72"/>
    <mergeCell ref="P67:P68"/>
    <mergeCell ref="P65:P66"/>
    <mergeCell ref="B26:B27"/>
    <mergeCell ref="F59:F60"/>
    <mergeCell ref="B44:B45"/>
    <mergeCell ref="B32:B33"/>
    <mergeCell ref="G59:G60"/>
    <mergeCell ref="B36:B37"/>
    <mergeCell ref="P36:P37"/>
    <mergeCell ref="P40:P41"/>
    <mergeCell ref="B40:B41"/>
    <mergeCell ref="H140:H141"/>
    <mergeCell ref="B85:B86"/>
    <mergeCell ref="B138:B139"/>
    <mergeCell ref="M138:M139"/>
    <mergeCell ref="I140:I141"/>
    <mergeCell ref="P98:P99"/>
    <mergeCell ref="D142:D143"/>
    <mergeCell ref="F138:F139"/>
    <mergeCell ref="H11:J11"/>
    <mergeCell ref="H13:J13"/>
    <mergeCell ref="H56:J56"/>
    <mergeCell ref="B22:B23"/>
    <mergeCell ref="B20:B21"/>
    <mergeCell ref="P162:P163"/>
    <mergeCell ref="Q162:Q163"/>
    <mergeCell ref="P158:P159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L140:L141"/>
    <mergeCell ref="D138:D139"/>
    <mergeCell ref="B100:B101"/>
    <mergeCell ref="B114:B115"/>
    <mergeCell ref="B106:B107"/>
    <mergeCell ref="B112:B113"/>
    <mergeCell ref="B104:B105"/>
    <mergeCell ref="B120:B121"/>
    <mergeCell ref="B140:B141"/>
    <mergeCell ref="D140:D141"/>
    <mergeCell ref="B118:B119"/>
    <mergeCell ref="B108:B109"/>
    <mergeCell ref="B102:B103"/>
    <mergeCell ref="G140:G141"/>
    <mergeCell ref="J140:J141"/>
    <mergeCell ref="I138:I139"/>
    <mergeCell ref="Q16:Q17"/>
    <mergeCell ref="Q42:Q43"/>
    <mergeCell ref="Q22:Q23"/>
    <mergeCell ref="Q48:Q49"/>
    <mergeCell ref="Q46:Q47"/>
    <mergeCell ref="Q40:Q41"/>
    <mergeCell ref="B24:B25"/>
    <mergeCell ref="M16:M17"/>
    <mergeCell ref="J138:J139"/>
    <mergeCell ref="J18:J19"/>
    <mergeCell ref="B61:B62"/>
    <mergeCell ref="I20:I21"/>
    <mergeCell ref="E20:E21"/>
    <mergeCell ref="F20:F21"/>
    <mergeCell ref="G20:G21"/>
    <mergeCell ref="K20:K21"/>
    <mergeCell ref="K18:K19"/>
    <mergeCell ref="B28:B29"/>
    <mergeCell ref="P44:P45"/>
    <mergeCell ref="B65:B66"/>
    <mergeCell ref="B87:B88"/>
    <mergeCell ref="P87:P88"/>
    <mergeCell ref="K59:K60"/>
    <mergeCell ref="P85:P86"/>
    <mergeCell ref="N16:N17"/>
    <mergeCell ref="P34:P35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Q106:Q107"/>
    <mergeCell ref="Q61:Q62"/>
    <mergeCell ref="P38:P39"/>
    <mergeCell ref="Q38:Q39"/>
    <mergeCell ref="Q114:Q115"/>
    <mergeCell ref="P142:P143"/>
    <mergeCell ref="P108:P109"/>
    <mergeCell ref="Q140:Q141"/>
    <mergeCell ref="P110:P111"/>
    <mergeCell ref="P73:P74"/>
    <mergeCell ref="P114:P115"/>
    <mergeCell ref="Q67:Q68"/>
    <mergeCell ref="P77:P78"/>
    <mergeCell ref="Q69:Q70"/>
    <mergeCell ref="Q77:Q78"/>
    <mergeCell ref="Q79:Q80"/>
    <mergeCell ref="P69:P70"/>
    <mergeCell ref="Q73:Q74"/>
    <mergeCell ref="Q71:Q72"/>
    <mergeCell ref="Q75:Q76"/>
    <mergeCell ref="P79:P80"/>
    <mergeCell ref="Q44:Q45"/>
    <mergeCell ref="P75:P76"/>
    <mergeCell ref="Q50:Q51"/>
    <mergeCell ref="P81:P82"/>
    <mergeCell ref="G138:G139"/>
    <mergeCell ref="H138:H139"/>
    <mergeCell ref="E138:E139"/>
    <mergeCell ref="B148:B149"/>
    <mergeCell ref="Q59:Q60"/>
    <mergeCell ref="Q63:Q64"/>
    <mergeCell ref="Q85:Q86"/>
    <mergeCell ref="B172:B173"/>
    <mergeCell ref="P172:P173"/>
    <mergeCell ref="Q172:Q173"/>
    <mergeCell ref="K138:K139"/>
    <mergeCell ref="P140:P141"/>
    <mergeCell ref="Q98:Q99"/>
    <mergeCell ref="Q142:Q143"/>
    <mergeCell ref="Q138:Q139"/>
    <mergeCell ref="Q112:Q113"/>
    <mergeCell ref="Q102:Q103"/>
    <mergeCell ref="P104:P105"/>
    <mergeCell ref="P138:P139"/>
    <mergeCell ref="Q110:Q111"/>
    <mergeCell ref="P106:P107"/>
    <mergeCell ref="P100:P101"/>
    <mergeCell ref="Q100:Q101"/>
    <mergeCell ref="I59:I60"/>
    <mergeCell ref="L138:L139"/>
    <mergeCell ref="P122:P123"/>
    <mergeCell ref="Q52:Q53"/>
    <mergeCell ref="B91:B92"/>
    <mergeCell ref="P91:P92"/>
    <mergeCell ref="Q91:Q92"/>
    <mergeCell ref="B126:B127"/>
    <mergeCell ref="P126:P127"/>
    <mergeCell ref="Q126:Q127"/>
    <mergeCell ref="H129:J129"/>
    <mergeCell ref="B132:B133"/>
    <mergeCell ref="P132:P133"/>
    <mergeCell ref="Q132:Q133"/>
    <mergeCell ref="B124:B125"/>
    <mergeCell ref="P124:P125"/>
    <mergeCell ref="Q124:Q125"/>
    <mergeCell ref="P116:P117"/>
    <mergeCell ref="Q87:Q88"/>
    <mergeCell ref="Q83:Q84"/>
    <mergeCell ref="Q81:Q82"/>
    <mergeCell ref="Q65:Q66"/>
    <mergeCell ref="P59:P60"/>
    <mergeCell ref="B67:B68"/>
  </mergeCells>
  <pageMargins left="0.7" right="0.7" top="0.75" bottom="0.75" header="0.3" footer="0.3"/>
  <pageSetup paperSize="9" orientation="portrait"/>
  <ignoredErrors>
    <ignoredError sqref="M61:N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64"/>
  <sheetViews>
    <sheetView showGridLines="0" topLeftCell="A245" workbookViewId="0">
      <selection activeCell="H266" sqref="H266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70" t="s">
        <v>30</v>
      </c>
      <c r="D10" s="171"/>
      <c r="E10" s="172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09">
        <v>2024</v>
      </c>
      <c r="C217" s="94">
        <v>4</v>
      </c>
      <c r="D217" s="94">
        <v>1</v>
      </c>
      <c r="E217" s="95">
        <v>18737</v>
      </c>
      <c r="F217" s="110">
        <f t="shared" si="22"/>
        <v>-4.6705672856779401E-2</v>
      </c>
    </row>
    <row r="218" spans="2:6" ht="15.75" thickBot="1" x14ac:dyDescent="0.3">
      <c r="B218" s="111">
        <v>2024</v>
      </c>
      <c r="C218" s="96">
        <v>4</v>
      </c>
      <c r="D218" s="96">
        <v>2</v>
      </c>
      <c r="E218" s="97">
        <v>17654</v>
      </c>
      <c r="F218" s="112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1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1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4">
        <v>27785</v>
      </c>
      <c r="F236" s="105">
        <f>+E236/E234-1</f>
        <v>-0.13496264009962644</v>
      </c>
    </row>
    <row r="237" spans="2:6" x14ac:dyDescent="0.25">
      <c r="B237" s="113">
        <v>2025</v>
      </c>
      <c r="C237" s="102">
        <v>2</v>
      </c>
      <c r="D237" s="102">
        <v>1</v>
      </c>
      <c r="E237" s="103">
        <v>23854</v>
      </c>
      <c r="F237" s="114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6">
        <v>22651</v>
      </c>
      <c r="F238" s="115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07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08">
        <v>19540</v>
      </c>
      <c r="F240" s="101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07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1">
        <v>16718</v>
      </c>
      <c r="F242" s="105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2">
        <v>16714</v>
      </c>
      <c r="F243" s="117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3">
        <v>15194</v>
      </c>
      <c r="F244" s="117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2">
        <v>16307</v>
      </c>
      <c r="F245" s="117">
        <f t="shared" si="26"/>
        <v>7.3252599710412092E-2</v>
      </c>
    </row>
    <row r="246" spans="2:7" ht="15.75" thickBot="1" x14ac:dyDescent="0.3">
      <c r="B246" s="118">
        <v>2025</v>
      </c>
      <c r="C246" s="52">
        <v>6</v>
      </c>
      <c r="D246" s="52">
        <v>2</v>
      </c>
      <c r="E246" s="123">
        <v>15209</v>
      </c>
      <c r="F246" s="116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2">
        <v>25705</v>
      </c>
      <c r="F247" s="120">
        <f t="shared" si="26"/>
        <v>0.69011769347097118</v>
      </c>
      <c r="G247" s="119"/>
    </row>
    <row r="248" spans="2:7" ht="15.75" thickBot="1" x14ac:dyDescent="0.3">
      <c r="B248" s="6">
        <v>2025</v>
      </c>
      <c r="C248" s="61">
        <v>7</v>
      </c>
      <c r="D248" s="61">
        <v>2</v>
      </c>
      <c r="E248" s="124">
        <v>24290</v>
      </c>
      <c r="F248" s="120">
        <f t="shared" si="26"/>
        <v>-5.5047656098035413E-2</v>
      </c>
      <c r="G248" s="119"/>
    </row>
    <row r="249" spans="2:7" ht="15.75" thickBot="1" x14ac:dyDescent="0.3">
      <c r="B249" s="2">
        <v>2025</v>
      </c>
      <c r="C249" s="125">
        <v>8</v>
      </c>
      <c r="D249" s="125">
        <v>1</v>
      </c>
      <c r="E249" s="126">
        <v>37040</v>
      </c>
      <c r="F249" s="117">
        <f t="shared" si="26"/>
        <v>0.52490736928777282</v>
      </c>
      <c r="G249" s="119"/>
    </row>
    <row r="250" spans="2:7" ht="15.75" thickBot="1" x14ac:dyDescent="0.3">
      <c r="B250" s="2">
        <v>2025</v>
      </c>
      <c r="C250" s="125">
        <v>8</v>
      </c>
      <c r="D250" s="125">
        <v>2</v>
      </c>
      <c r="E250" s="126">
        <v>36553</v>
      </c>
      <c r="F250" s="117">
        <f t="shared" ref="F250" si="27">+E250/E249-1</f>
        <v>-1.3147948164146883E-2</v>
      </c>
    </row>
    <row r="251" spans="2:7" ht="15.75" thickBot="1" x14ac:dyDescent="0.3">
      <c r="B251" s="2">
        <v>2025</v>
      </c>
      <c r="C251" s="125">
        <v>9</v>
      </c>
      <c r="D251" s="125">
        <v>1</v>
      </c>
      <c r="E251" s="126">
        <v>41465</v>
      </c>
      <c r="F251" s="117">
        <f>+E251/E250-1</f>
        <v>0.13438021503023001</v>
      </c>
    </row>
    <row r="252" spans="2:7" ht="15.75" thickBot="1" x14ac:dyDescent="0.3">
      <c r="B252" s="2">
        <v>2025</v>
      </c>
      <c r="C252" s="125">
        <v>9</v>
      </c>
      <c r="D252" s="125">
        <v>2</v>
      </c>
      <c r="E252" s="126">
        <v>39093</v>
      </c>
      <c r="F252" s="117">
        <f>+E252/E251-1</f>
        <v>-5.7204871578439676E-2</v>
      </c>
    </row>
    <row r="253" spans="2:7" ht="15.75" thickBot="1" x14ac:dyDescent="0.3">
      <c r="B253" s="118">
        <v>2025</v>
      </c>
      <c r="C253" s="71">
        <v>10</v>
      </c>
      <c r="D253" s="71">
        <v>1</v>
      </c>
      <c r="E253" s="127">
        <v>42013</v>
      </c>
      <c r="F253" s="116">
        <f>+E253/E252-1</f>
        <v>7.4693679175299899E-2</v>
      </c>
    </row>
    <row r="254" spans="2:7" ht="15.75" thickBot="1" x14ac:dyDescent="0.3">
      <c r="B254" s="93">
        <v>2025</v>
      </c>
      <c r="C254" s="79">
        <v>10</v>
      </c>
      <c r="D254" s="79">
        <v>2</v>
      </c>
      <c r="E254" s="128">
        <v>40621</v>
      </c>
      <c r="F254" s="129">
        <v>-3.3132601813724349E-2</v>
      </c>
    </row>
    <row r="255" spans="2:7" x14ac:dyDescent="0.25">
      <c r="B255" s="47">
        <v>2025</v>
      </c>
      <c r="C255" s="48">
        <v>11</v>
      </c>
      <c r="D255" s="48">
        <v>1</v>
      </c>
      <c r="E255" s="122">
        <v>39508</v>
      </c>
      <c r="F255" s="130">
        <f>+E255/E253-1</f>
        <v>-5.962440197081853E-2</v>
      </c>
    </row>
    <row r="256" spans="2:7" ht="15.75" thickBot="1" x14ac:dyDescent="0.3">
      <c r="B256" s="51">
        <v>2025</v>
      </c>
      <c r="C256" s="52">
        <v>11</v>
      </c>
      <c r="D256" s="52">
        <v>2</v>
      </c>
      <c r="E256" s="123">
        <v>38612</v>
      </c>
      <c r="F256" s="131">
        <f>+E256/E254-1</f>
        <v>-4.9457177322074775E-2</v>
      </c>
    </row>
    <row r="257" spans="2:6" ht="15.75" thickBot="1" x14ac:dyDescent="0.3">
      <c r="B257" s="51">
        <v>2025</v>
      </c>
      <c r="C257" s="52">
        <v>12</v>
      </c>
      <c r="D257" s="52">
        <v>1</v>
      </c>
      <c r="E257" s="123">
        <v>34282</v>
      </c>
      <c r="F257" s="131">
        <v>-0.11214130322179638</v>
      </c>
    </row>
    <row r="258" spans="2:6" ht="15.75" thickBot="1" x14ac:dyDescent="0.3">
      <c r="B258" s="51">
        <v>2025</v>
      </c>
      <c r="C258" s="52">
        <v>12</v>
      </c>
      <c r="D258" s="52">
        <v>2</v>
      </c>
      <c r="E258" s="123">
        <v>33974</v>
      </c>
      <c r="F258" s="131">
        <f>+E258/E256-1</f>
        <v>-0.12011809800062156</v>
      </c>
    </row>
    <row r="259" spans="2:6" ht="15.75" thickBot="1" x14ac:dyDescent="0.3">
      <c r="B259" s="47">
        <v>2026</v>
      </c>
      <c r="C259" s="48">
        <v>1</v>
      </c>
      <c r="D259" s="48">
        <v>1</v>
      </c>
      <c r="E259" s="122">
        <v>29282</v>
      </c>
      <c r="F259" s="190">
        <f>+E259/E257-1</f>
        <v>-0.14584913365614605</v>
      </c>
    </row>
    <row r="260" spans="2:6" ht="15.75" thickBot="1" x14ac:dyDescent="0.3">
      <c r="B260" s="44">
        <v>2026</v>
      </c>
      <c r="C260" s="45">
        <v>1</v>
      </c>
      <c r="D260" s="45">
        <v>2</v>
      </c>
      <c r="E260" s="192">
        <v>27821</v>
      </c>
      <c r="F260" s="193">
        <f>+E260/E258-1</f>
        <v>-0.18110908341673049</v>
      </c>
    </row>
    <row r="261" spans="2:6" ht="15.75" thickBot="1" x14ac:dyDescent="0.3">
      <c r="B261" s="194">
        <v>2026</v>
      </c>
      <c r="C261" s="195">
        <v>2</v>
      </c>
      <c r="D261" s="195">
        <v>1</v>
      </c>
      <c r="E261" s="126">
        <v>24034</v>
      </c>
      <c r="F261" s="191">
        <f>+E261/E259-1</f>
        <v>-0.1792227306877946</v>
      </c>
    </row>
    <row r="264" spans="2:6" x14ac:dyDescent="0.25">
      <c r="B264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www.w3.org/2000/xmlns/"/>
    <ds:schemaRef ds:uri="b293f0a2-03ef-45d5-a257-c7b71ce04207"/>
    <ds:schemaRef ds:uri="http://www.w3.org/2001/XMLSchema-instance"/>
    <ds:schemaRef ds:uri="f4d36658-c2d2-4aca-88d8-9ecde1689242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D1DA69D-DA31-4167-ABA6-CCA310031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2026-02-04T12:20:55Z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