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683" documentId="8_{21D55B1D-43E5-48D2-806C-6561B2CBF33D}" xr6:coauthVersionLast="47" xr6:coauthVersionMax="47" xr10:uidLastSave="{0D511BAE-DE55-493F-8AD3-A20D674006B7}"/>
  <bookViews>
    <workbookView xWindow="-120" yWindow="-120" windowWidth="29040" windowHeight="15720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9" l="1"/>
  <c r="O37" i="9"/>
  <c r="O38" i="9"/>
  <c r="P38" i="9" s="1"/>
  <c r="O39" i="9"/>
  <c r="P39" i="9" s="1"/>
  <c r="O40" i="9"/>
  <c r="O18" i="9"/>
  <c r="O19" i="9"/>
  <c r="P19" i="9" s="1"/>
  <c r="O20" i="9"/>
  <c r="O21" i="9"/>
  <c r="P21" i="9" s="1"/>
  <c r="P37" i="8"/>
  <c r="P38" i="8"/>
  <c r="P39" i="8"/>
  <c r="O36" i="8"/>
  <c r="O37" i="8"/>
  <c r="O38" i="8"/>
  <c r="O39" i="8"/>
  <c r="O40" i="8"/>
  <c r="P40" i="8" s="1"/>
  <c r="O20" i="8"/>
  <c r="O21" i="8"/>
  <c r="P21" i="8" s="1"/>
  <c r="O37" i="1"/>
  <c r="O38" i="1"/>
  <c r="P38" i="1" s="1"/>
  <c r="O39" i="1"/>
  <c r="O40" i="1"/>
  <c r="P19" i="1"/>
  <c r="O20" i="1"/>
  <c r="P20" i="1" s="1"/>
  <c r="O21" i="1"/>
  <c r="O18" i="1"/>
  <c r="O19" i="1"/>
  <c r="P20" i="9" l="1"/>
  <c r="P40" i="9"/>
  <c r="P37" i="9"/>
  <c r="P39" i="1"/>
  <c r="P21" i="1"/>
  <c r="P40" i="1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O19" i="8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P18" i="8" s="1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5" i="8"/>
  <c r="O17" i="8"/>
  <c r="O16" i="8"/>
  <c r="O36" i="1"/>
  <c r="O35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P15" i="1" s="1"/>
  <c r="O35" i="9"/>
  <c r="P36" i="9" s="1"/>
  <c r="O16" i="9"/>
  <c r="O15" i="8"/>
  <c r="O34" i="9"/>
  <c r="O15" i="9"/>
  <c r="P16" i="9" s="1"/>
  <c r="O14" i="9"/>
  <c r="O34" i="8"/>
  <c r="O14" i="8"/>
  <c r="P15" i="8" s="1"/>
  <c r="O33" i="1"/>
  <c r="O14" i="1"/>
  <c r="O33" i="9"/>
  <c r="P34" i="9" s="1"/>
  <c r="O33" i="8"/>
  <c r="O34" i="1"/>
  <c r="P34" i="1" s="1"/>
  <c r="P17" i="9" l="1"/>
  <c r="P15" i="9"/>
  <c r="P35" i="8"/>
  <c r="P20" i="8"/>
  <c r="P19" i="8"/>
  <c r="P16" i="1"/>
  <c r="P36" i="1"/>
  <c r="P17" i="1"/>
  <c r="P18" i="1"/>
  <c r="P37" i="1"/>
  <c r="P17" i="8"/>
  <c r="P36" i="8"/>
  <c r="P34" i="8"/>
  <c r="P35" i="1"/>
  <c r="P16" i="8"/>
  <c r="P35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<sst xmlns="http://schemas.openxmlformats.org/spreadsheetml/2006/main" count="206" uniqueCount="73">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</sst>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</cellStyleXfs>
  <cellXfs count="152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6" xfId="0" applyNumberFormat="1" applyBorder="1" applyAlignment="1">
      <alignment horizontal="right"/>
    </xf>
    <xf numFmtId="2" fontId="0" fillId="0" borderId="20" xfId="0" applyNumberFormat="1" applyBorder="1"/>
    <xf numFmtId="0" fontId="0" fillId="0" borderId="11" xfId="0" applyBorder="1"/>
    <xf numFmtId="2" fontId="7" fillId="0" borderId="11" xfId="32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7" fillId="0" borderId="10" xfId="26" applyNumberFormat="1" applyBorder="1" applyAlignment="1">
      <alignment horizontal="right"/>
    </xf>
    <xf numFmtId="2" fontId="7" fillId="0" borderId="20" xfId="16" applyNumberFormat="1" applyBorder="1"/>
    <xf numFmtId="2" fontId="7" fillId="0" borderId="11" xfId="16" applyNumberFormat="1" applyBorder="1"/>
    <xf numFmtId="43" fontId="0" fillId="0" borderId="11" xfId="42" applyFont="1" applyBorder="1" applyAlignment="1">
      <alignment vertical="center"/>
    </xf>
    <xf numFmtId="17" fontId="7" fillId="0" borderId="0" xfId="26" applyNumberFormat="1" applyAlignment="1">
      <alignment horizontal="center"/>
    </xf>
    <xf numFmtId="2" fontId="7" fillId="0" borderId="0" xfId="16" applyNumberFormat="1" applyBorder="1"/>
    <xf numFmtId="2" fontId="0" fillId="0" borderId="23" xfId="0" applyNumberFormat="1" applyBorder="1" applyAlignment="1">
      <alignment horizontal="right"/>
    </xf>
    <xf numFmtId="2" fontId="7" fillId="0" borderId="21" xfId="16" applyNumberFormat="1" applyBorder="1"/>
    <xf numFmtId="2" fontId="7" fillId="0" borderId="9" xfId="16" applyNumberFormat="1" applyBorder="1"/>
    <xf numFmtId="2" fontId="7" fillId="0" borderId="13" xfId="16" applyNumberFormat="1" applyBorder="1"/>
    <xf numFmtId="164" fontId="7" fillId="0" borderId="0" xfId="16" applyBorder="1"/>
    <xf numFmtId="43" fontId="0" fillId="0" borderId="0" xfId="42" applyFont="1" applyBorder="1" applyAlignment="1">
      <alignment horizontal="center"/>
    </xf>
    <xf numFmtId="43" fontId="7" fillId="0" borderId="0" xfId="42" applyBorder="1"/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</cellXfs>
  <cellStyles count="43">
    <cellStyle name="datos principales" xfId="1" xr:uid="{00000000-0005-0000-0000-000000000000}"/>
    <cellStyle name="datos secundarios" xfId="2" xr:uid="{00000000-0005-0000-0000-000001000000}"/>
    <cellStyle name="Euro" xfId="3" xr:uid="{00000000-0005-0000-0000-000002000000}"/>
    <cellStyle name="Euro 2" xfId="4" xr:uid="{00000000-0005-0000-0000-000003000000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linea de totales" xfId="15" xr:uid="{00000000-0005-0000-0000-00000E000000}"/>
    <cellStyle name="Millares" xfId="42" builtinId="3"/>
    <cellStyle name="Millares 2" xfId="16" xr:uid="{00000000-0005-0000-0000-00000F000000}"/>
    <cellStyle name="Millares 2 2" xfId="17" xr:uid="{00000000-0005-0000-0000-000010000000}"/>
    <cellStyle name="Millares 2 3" xfId="18" xr:uid="{00000000-0005-0000-0000-000011000000}"/>
    <cellStyle name="Millares 2 4" xfId="19" xr:uid="{00000000-0005-0000-0000-000012000000}"/>
    <cellStyle name="Millares 2 5" xfId="20" xr:uid="{00000000-0005-0000-0000-000013000000}"/>
    <cellStyle name="Millares 2 6" xfId="21" xr:uid="{00000000-0005-0000-0000-000014000000}"/>
    <cellStyle name="Millares 2 7" xfId="22" xr:uid="{00000000-0005-0000-0000-000015000000}"/>
    <cellStyle name="Millares 3" xfId="23" xr:uid="{00000000-0005-0000-0000-000016000000}"/>
    <cellStyle name="Millares 4" xfId="24" xr:uid="{00000000-0005-0000-0000-000017000000}"/>
    <cellStyle name="Normal" xfId="0" builtinId="0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3" xfId="28" xr:uid="{00000000-0005-0000-0000-00001C000000}"/>
    <cellStyle name="Normal 2 3" xfId="29" xr:uid="{00000000-0005-0000-0000-00001D000000}"/>
    <cellStyle name="Normal 3" xfId="30" xr:uid="{00000000-0005-0000-0000-00001E000000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ual 2" xfId="35" xr:uid="{00000000-0005-0000-0000-000023000000}"/>
    <cellStyle name="Porcentual 2 2" xfId="36" xr:uid="{00000000-0005-0000-0000-000024000000}"/>
    <cellStyle name="Porcentual 3" xfId="37" xr:uid="{00000000-0005-0000-0000-000025000000}"/>
    <cellStyle name="subtitulos de las filas" xfId="38" xr:uid="{00000000-0005-0000-0000-000026000000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7"/>
  <sheetViews>
    <sheetView showGridLines="0" tabSelected="1" zoomScaleNormal="100" workbookViewId="0">
      <selection activeCell="L46" sqref="L46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34" t="s">
        <v>72</v>
      </c>
      <c r="F10" s="135"/>
      <c r="G10" s="135"/>
      <c r="H10" s="135"/>
      <c r="I10" s="135"/>
      <c r="J10" s="135"/>
      <c r="K10" s="136"/>
      <c r="M10" s="22" t="s">
        <v>21</v>
      </c>
    </row>
    <row r="11" spans="2:16" x14ac:dyDescent="0.25">
      <c r="D11" s="131" t="s">
        <v>17</v>
      </c>
      <c r="E11" s="132"/>
      <c r="F11" s="132"/>
      <c r="G11" s="132"/>
      <c r="H11" s="132"/>
      <c r="I11" s="132"/>
      <c r="J11" s="132"/>
      <c r="K11" s="132"/>
      <c r="L11" s="133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9">
        <v>0.52994769472105163</v>
      </c>
      <c r="D14" s="9">
        <v>0.46289457851507332</v>
      </c>
      <c r="E14" s="9">
        <v>0.43020383125561601</v>
      </c>
      <c r="F14" s="9">
        <v>0.36358348909513433</v>
      </c>
      <c r="G14" s="9">
        <v>0.38731947396838762</v>
      </c>
      <c r="H14" s="9">
        <v>0.4285375186247235</v>
      </c>
      <c r="I14" s="9">
        <v>0.43541201010611558</v>
      </c>
      <c r="J14" s="9">
        <v>0.44893747451115901</v>
      </c>
      <c r="K14" s="9">
        <v>0.48466119975769978</v>
      </c>
      <c r="L14" s="9">
        <v>0.50105514567135456</v>
      </c>
      <c r="M14" s="9">
        <v>0.54521250867876125</v>
      </c>
      <c r="N14" s="9">
        <v>0.62556588443563099</v>
      </c>
      <c r="O14" s="102">
        <f t="shared" ref="O14:O21" si="0">AVERAGE(C14:N14)</f>
        <v>0.47027756744505905</v>
      </c>
      <c r="P14" s="103"/>
    </row>
    <row r="15" spans="2:16" x14ac:dyDescent="0.25">
      <c r="B15" s="90">
        <v>2017</v>
      </c>
      <c r="C15" s="9">
        <v>0.51750948422678911</v>
      </c>
      <c r="D15" s="9">
        <v>0.63814855936595616</v>
      </c>
      <c r="E15" s="9">
        <v>0.58354947254159417</v>
      </c>
      <c r="F15" s="9">
        <v>0.59630594857142438</v>
      </c>
      <c r="G15" s="9">
        <v>0.60016401033655187</v>
      </c>
      <c r="H15" s="9">
        <v>0.58063780651327068</v>
      </c>
      <c r="I15" s="9">
        <v>0.60513296972657304</v>
      </c>
      <c r="J15" s="9">
        <v>0.61715048886305834</v>
      </c>
      <c r="K15" s="9">
        <v>0.58039891383935605</v>
      </c>
      <c r="L15" s="9">
        <v>0.5327006119922103</v>
      </c>
      <c r="M15" s="9">
        <v>0.54452374224830868</v>
      </c>
      <c r="N15" s="9">
        <v>0.69440405025589425</v>
      </c>
      <c r="O15" s="31">
        <f t="shared" si="0"/>
        <v>0.59088550487341551</v>
      </c>
      <c r="P15" s="4">
        <f t="shared" ref="P15:P21" si="1">+O15/O14-1</f>
        <v>0.2564611747985337</v>
      </c>
    </row>
    <row r="16" spans="2:16" x14ac:dyDescent="0.25">
      <c r="B16" s="90">
        <v>2018</v>
      </c>
      <c r="C16" s="9">
        <v>0.63338357697340719</v>
      </c>
      <c r="D16" s="9">
        <v>0.63887631379573895</v>
      </c>
      <c r="E16" s="9">
        <v>0.59083289669696715</v>
      </c>
      <c r="F16" s="9">
        <v>0.57310353386095114</v>
      </c>
      <c r="G16" s="9">
        <v>0.57256155914903595</v>
      </c>
      <c r="H16" s="9">
        <v>0.54739639863828327</v>
      </c>
      <c r="I16" s="9">
        <v>0.4895842945192842</v>
      </c>
      <c r="J16" s="9">
        <v>0.5129544106111974</v>
      </c>
      <c r="K16" s="9">
        <v>0.49968761668858253</v>
      </c>
      <c r="L16" s="9">
        <v>0.44606319795086202</v>
      </c>
      <c r="M16" s="9">
        <v>0.50052192266435225</v>
      </c>
      <c r="N16" s="9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9">
        <v>0.53942084601319351</v>
      </c>
      <c r="D17" s="9">
        <v>0.532439956614711</v>
      </c>
      <c r="E17" s="9">
        <v>0.52515454124218963</v>
      </c>
      <c r="F17" s="9">
        <v>0.52320626983882745</v>
      </c>
      <c r="G17" s="9">
        <v>0.47126394311116571</v>
      </c>
      <c r="H17" s="9">
        <v>0.52605196078425998</v>
      </c>
      <c r="I17" s="9">
        <v>0.54704605170699572</v>
      </c>
      <c r="J17" s="9">
        <v>0.53475808403158387</v>
      </c>
      <c r="K17" s="9">
        <v>0.54061965252829869</v>
      </c>
      <c r="L17" s="9">
        <v>0.53539647550304847</v>
      </c>
      <c r="M17" s="9">
        <v>0.53250202533398139</v>
      </c>
      <c r="N17" s="9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9">
        <v>0.52703016010555293</v>
      </c>
      <c r="D18" s="9">
        <v>0.57663122118995436</v>
      </c>
      <c r="E18" s="9">
        <v>0.52185346903365215</v>
      </c>
      <c r="F18" s="9">
        <v>0.51680070513834075</v>
      </c>
      <c r="G18" s="9">
        <v>0.50241398693898576</v>
      </c>
      <c r="H18" s="9">
        <v>0.50034987742032966</v>
      </c>
      <c r="I18" s="9">
        <v>0.46344074176092848</v>
      </c>
      <c r="J18" s="9">
        <v>0.48626058930361232</v>
      </c>
      <c r="K18" s="9">
        <v>0.48787515179854118</v>
      </c>
      <c r="L18" s="9">
        <v>0.43932754513575512</v>
      </c>
      <c r="M18" s="9">
        <v>0.453036567751885</v>
      </c>
      <c r="N18" s="9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9">
        <v>0.51848624947150723</v>
      </c>
      <c r="D19" s="9">
        <v>0.56052697946959695</v>
      </c>
      <c r="E19" s="9">
        <v>0.52583302052014824</v>
      </c>
      <c r="F19" s="9">
        <v>0.5501149847275445</v>
      </c>
      <c r="G19" s="9">
        <v>0.53893481642916174</v>
      </c>
      <c r="H19" s="9">
        <v>0.56036292545161492</v>
      </c>
      <c r="I19" s="9">
        <v>0.5575818740732057</v>
      </c>
      <c r="J19" s="9">
        <v>0.5787702353841041</v>
      </c>
      <c r="K19" s="9">
        <v>0.559893396804091</v>
      </c>
      <c r="L19" s="9">
        <v>0.54669728232735726</v>
      </c>
      <c r="M19" s="9">
        <v>0.55322658978840489</v>
      </c>
      <c r="N19" s="9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9">
        <v>0.62158152637965214</v>
      </c>
      <c r="D20" s="9">
        <v>0.58007937247750696</v>
      </c>
      <c r="E20" s="9">
        <v>0.6055440160313379</v>
      </c>
      <c r="F20" s="9">
        <v>0.66631884798739771</v>
      </c>
      <c r="G20" s="9">
        <v>0.65825835762430351</v>
      </c>
      <c r="H20" s="9">
        <v>0.72719773675382415</v>
      </c>
      <c r="I20" s="9">
        <v>0.65637371292648905</v>
      </c>
      <c r="J20" s="9">
        <v>0.64688109469274024</v>
      </c>
      <c r="K20" s="9">
        <v>0.66</v>
      </c>
      <c r="L20" s="9">
        <v>0.71</v>
      </c>
      <c r="M20" s="9">
        <v>0.69</v>
      </c>
      <c r="N20" s="9">
        <v>0.73</v>
      </c>
      <c r="O20" s="31">
        <f t="shared" si="0"/>
        <v>0.66268622207277106</v>
      </c>
      <c r="P20" s="4">
        <f t="shared" si="1"/>
        <v>0.19735934745960826</v>
      </c>
    </row>
    <row r="21" spans="2:18" x14ac:dyDescent="0.25">
      <c r="B21" s="91">
        <v>2023</v>
      </c>
      <c r="C21" s="9">
        <v>0.68623503775097727</v>
      </c>
      <c r="D21" s="9">
        <v>0.71124762393704344</v>
      </c>
      <c r="E21" s="9">
        <v>0.68468220307216154</v>
      </c>
      <c r="F21" s="9">
        <v>0.64510405146244132</v>
      </c>
      <c r="G21" s="9">
        <v>0.65539987878067718</v>
      </c>
      <c r="H21" s="9">
        <v>0.66815473095051836</v>
      </c>
      <c r="I21" s="9">
        <v>0.68177096355171374</v>
      </c>
      <c r="J21" s="9">
        <v>0.63394327841150544</v>
      </c>
      <c r="K21" s="9">
        <v>0.62512767596857088</v>
      </c>
      <c r="L21" s="9">
        <v>0.64523657043725102</v>
      </c>
      <c r="M21" s="9">
        <v>0.596367919766566</v>
      </c>
      <c r="N21" s="9">
        <v>0.67279769859754035</v>
      </c>
      <c r="O21" s="31">
        <f t="shared" si="0"/>
        <v>0.65883896939058062</v>
      </c>
      <c r="P21" s="4">
        <f t="shared" si="1"/>
        <v>-5.8055419805724817E-3</v>
      </c>
    </row>
    <row r="22" spans="2:18" x14ac:dyDescent="0.25">
      <c r="B22" s="91">
        <v>2024</v>
      </c>
      <c r="C22" s="9">
        <v>0.62046988356632515</v>
      </c>
      <c r="D22" s="9">
        <v>0.64603083028913832</v>
      </c>
      <c r="E22" s="9">
        <v>0.66189897941972353</v>
      </c>
      <c r="F22" s="9">
        <v>0.65917059013465096</v>
      </c>
      <c r="G22" s="9">
        <v>0.6140555116204538</v>
      </c>
      <c r="H22" s="9">
        <v>0.63743063095769881</v>
      </c>
      <c r="I22" s="9">
        <v>0.65048501709699713</v>
      </c>
      <c r="J22" s="9">
        <v>0.61696969785438449</v>
      </c>
      <c r="K22" s="9">
        <v>0.64362222669493974</v>
      </c>
      <c r="L22" s="9">
        <v>0.62574341617292228</v>
      </c>
      <c r="M22" s="9">
        <v>0.63146273514707441</v>
      </c>
      <c r="N22" s="9">
        <v>0.65644367641085732</v>
      </c>
      <c r="O22" s="31">
        <v>0.63864859961376386</v>
      </c>
      <c r="P22" s="4">
        <v>-3.0645378787312216E-2</v>
      </c>
    </row>
    <row r="23" spans="2:18" ht="15.75" thickBot="1" x14ac:dyDescent="0.3">
      <c r="B23" s="92">
        <v>2025</v>
      </c>
      <c r="C23" s="11">
        <v>0.66749090978249792</v>
      </c>
      <c r="D23" s="11">
        <v>0.66</v>
      </c>
      <c r="E23" s="11">
        <v>0.69080750319471407</v>
      </c>
      <c r="F23" s="110">
        <v>0.70353559548865829</v>
      </c>
      <c r="G23" s="11">
        <v>0.67509572762446035</v>
      </c>
      <c r="H23" s="11">
        <v>0.71303585589945584</v>
      </c>
      <c r="I23" s="11">
        <v>0.73072631723197623</v>
      </c>
      <c r="J23" s="11">
        <v>0.6784458526678363</v>
      </c>
      <c r="K23" s="11">
        <v>0.68121770389792347</v>
      </c>
      <c r="L23" s="11">
        <v>0.67997807492073437</v>
      </c>
      <c r="M23" s="11">
        <v>0.68425185235984654</v>
      </c>
      <c r="N23" s="11"/>
      <c r="O23" s="104"/>
      <c r="P23" s="5"/>
      <c r="R23" s="7"/>
    </row>
    <row r="24" spans="2:18" x14ac:dyDescent="0.25">
      <c r="B24" s="130" t="s">
        <v>15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9"/>
      <c r="R24" s="7"/>
    </row>
    <row r="25" spans="2:18" x14ac:dyDescent="0.25">
      <c r="B25" s="33" t="s">
        <v>26</v>
      </c>
      <c r="G25" s="1"/>
      <c r="H25" s="1"/>
      <c r="I25" s="1"/>
      <c r="J25" s="1"/>
      <c r="K25" s="1"/>
      <c r="L25" s="1"/>
      <c r="M25" s="1"/>
      <c r="O25" s="12"/>
      <c r="R25" s="7"/>
    </row>
    <row r="26" spans="2:18" x14ac:dyDescent="0.25">
      <c r="B26" s="25" t="s">
        <v>25</v>
      </c>
      <c r="G26" s="1"/>
      <c r="H26" s="1"/>
      <c r="I26" s="1"/>
      <c r="J26" s="1"/>
      <c r="K26" s="1"/>
      <c r="L26" s="1"/>
      <c r="R26" s="7"/>
    </row>
    <row r="27" spans="2:18" x14ac:dyDescent="0.25">
      <c r="B27" s="25"/>
      <c r="D27" s="25"/>
      <c r="M27" s="25"/>
      <c r="R27" s="7"/>
    </row>
    <row r="28" spans="2:18" ht="15.75" thickBot="1" x14ac:dyDescent="0.3">
      <c r="B28"/>
      <c r="K28" s="1"/>
      <c r="L28" s="1"/>
      <c r="M28" s="1"/>
      <c r="N28" s="1"/>
    </row>
    <row r="29" spans="2:18" ht="15.75" thickBot="1" x14ac:dyDescent="0.3">
      <c r="E29" s="137" t="s">
        <v>23</v>
      </c>
      <c r="F29" s="138"/>
      <c r="G29" s="138"/>
      <c r="H29" s="138"/>
      <c r="I29" s="138"/>
      <c r="J29" s="138"/>
      <c r="K29" s="139"/>
      <c r="R29" s="7"/>
    </row>
    <row r="30" spans="2:18" x14ac:dyDescent="0.25">
      <c r="D30" s="131" t="s">
        <v>17</v>
      </c>
      <c r="E30" s="132"/>
      <c r="F30" s="132"/>
      <c r="G30" s="132"/>
      <c r="H30" s="132"/>
      <c r="I30" s="132"/>
      <c r="J30" s="132"/>
      <c r="K30" s="132"/>
      <c r="L30" s="133"/>
      <c r="O30" s="12"/>
      <c r="R30" s="7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</row>
    <row r="33" spans="2:18" x14ac:dyDescent="0.25">
      <c r="B33" s="30">
        <v>2016</v>
      </c>
      <c r="C33" s="98">
        <v>16.331928055913369</v>
      </c>
      <c r="D33" s="99">
        <v>14.697828657010607</v>
      </c>
      <c r="E33" s="99">
        <v>13.836645824674376</v>
      </c>
      <c r="F33" s="99">
        <v>11.458333658833158</v>
      </c>
      <c r="G33" s="99">
        <v>12.165704677347055</v>
      </c>
      <c r="H33" s="99">
        <v>13.190384823268991</v>
      </c>
      <c r="I33" s="99">
        <v>13.079776783587711</v>
      </c>
      <c r="J33" s="99">
        <v>12.970252576101894</v>
      </c>
      <c r="K33" s="99">
        <v>13.9485493290266</v>
      </c>
      <c r="L33" s="99">
        <v>14.105203405794303</v>
      </c>
      <c r="M33" s="99">
        <v>15.665045799358168</v>
      </c>
      <c r="N33" s="100">
        <v>18.041320107123596</v>
      </c>
      <c r="O33" s="67">
        <f t="shared" ref="O33:O40" si="2">AVERAGE(C33:N33)</f>
        <v>14.124247808169985</v>
      </c>
      <c r="P33" s="4"/>
    </row>
    <row r="34" spans="2:18" x14ac:dyDescent="0.25">
      <c r="B34" s="30">
        <v>2017</v>
      </c>
      <c r="C34" s="94">
        <v>14.806463853212664</v>
      </c>
      <c r="D34" s="12">
        <v>18.162984296673844</v>
      </c>
      <c r="E34" s="12">
        <v>16.582141811741941</v>
      </c>
      <c r="F34" s="12">
        <v>16.936877857274165</v>
      </c>
      <c r="G34" s="12">
        <v>16.883213774777541</v>
      </c>
      <c r="H34" s="12">
        <v>16.477339673233594</v>
      </c>
      <c r="I34" s="12">
        <v>17.331613385938777</v>
      </c>
      <c r="J34" s="12">
        <v>17.696173117659335</v>
      </c>
      <c r="K34" s="12">
        <v>16.779912998009625</v>
      </c>
      <c r="L34" s="12">
        <v>15.634762961971374</v>
      </c>
      <c r="M34" s="12">
        <v>15.916973509660313</v>
      </c>
      <c r="N34" s="95">
        <v>20.054388971390225</v>
      </c>
      <c r="O34" s="67">
        <f t="shared" si="2"/>
        <v>16.938570517628619</v>
      </c>
      <c r="P34" s="4">
        <f t="shared" ref="P34:P40" si="3">+O34/O33-1</f>
        <v>0.19925469643988603</v>
      </c>
    </row>
    <row r="35" spans="2:18" x14ac:dyDescent="0.25">
      <c r="B35" s="30">
        <v>2018</v>
      </c>
      <c r="C35" s="94">
        <v>18.069800067474333</v>
      </c>
      <c r="D35" s="12">
        <v>18.220752469454474</v>
      </c>
      <c r="E35" s="12">
        <v>16.774927603020291</v>
      </c>
      <c r="F35" s="12">
        <v>16.228572768340552</v>
      </c>
      <c r="G35" s="12">
        <v>17.498626370712838</v>
      </c>
      <c r="H35" s="12">
        <v>17.169635439688392</v>
      </c>
      <c r="I35" s="12">
        <v>15.248592437097626</v>
      </c>
      <c r="J35" s="12">
        <v>16.068809866806369</v>
      </c>
      <c r="K35" s="12">
        <v>16.422733210086953</v>
      </c>
      <c r="L35" s="12">
        <v>14.669234327812049</v>
      </c>
      <c r="M35" s="12">
        <v>16.285481797730029</v>
      </c>
      <c r="N35" s="95">
        <v>17.694536116337368</v>
      </c>
      <c r="O35" s="67">
        <f t="shared" si="2"/>
        <v>16.695975206213443</v>
      </c>
      <c r="P35" s="4">
        <f t="shared" si="3"/>
        <v>-1.432206520394963E-2</v>
      </c>
    </row>
    <row r="36" spans="2:18" x14ac:dyDescent="0.25">
      <c r="B36" s="30">
        <v>2019</v>
      </c>
      <c r="C36" s="94">
        <v>17.584040738338082</v>
      </c>
      <c r="D36" s="12">
        <v>17.362866985205724</v>
      </c>
      <c r="E36" s="12">
        <v>17.494473232401063</v>
      </c>
      <c r="F36" s="12">
        <v>17.860169227218215</v>
      </c>
      <c r="G36" s="12">
        <v>16.571054031617919</v>
      </c>
      <c r="H36" s="12">
        <v>18.543331617645165</v>
      </c>
      <c r="I36" s="12">
        <v>19.049784658592714</v>
      </c>
      <c r="J36" s="12">
        <v>19.224553120935443</v>
      </c>
      <c r="K36" s="12">
        <v>19.835875670915808</v>
      </c>
      <c r="L36" s="12">
        <v>19.970823932739211</v>
      </c>
      <c r="M36" s="12">
        <v>20.042843731545727</v>
      </c>
      <c r="N36" s="95">
        <v>18.444951587963548</v>
      </c>
      <c r="O36" s="67">
        <f t="shared" si="2"/>
        <v>18.498730711259885</v>
      </c>
      <c r="P36" s="4">
        <f t="shared" si="3"/>
        <v>0.10797545413073828</v>
      </c>
    </row>
    <row r="37" spans="2:18" x14ac:dyDescent="0.25">
      <c r="B37" s="30" t="s">
        <v>70</v>
      </c>
      <c r="C37" s="94">
        <v>19.812117778687945</v>
      </c>
      <c r="D37" s="12">
        <v>21.937358178950621</v>
      </c>
      <c r="E37" s="12">
        <v>22.618694908325587</v>
      </c>
      <c r="F37" s="12">
        <v>22.424499396657744</v>
      </c>
      <c r="G37" s="12">
        <v>21.819839452760153</v>
      </c>
      <c r="H37" s="12">
        <v>21.302896381047955</v>
      </c>
      <c r="I37" s="12">
        <v>19.95112393280797</v>
      </c>
      <c r="J37" s="12">
        <v>20.747280563817228</v>
      </c>
      <c r="K37" s="12">
        <v>20.730303075071813</v>
      </c>
      <c r="L37" s="12">
        <v>18.754892901845384</v>
      </c>
      <c r="M37" s="12">
        <v>19.357346466902541</v>
      </c>
      <c r="N37" s="95">
        <v>24.999439485127326</v>
      </c>
      <c r="O37" s="67">
        <f t="shared" si="2"/>
        <v>21.204649376833519</v>
      </c>
      <c r="P37" s="4">
        <f t="shared" si="3"/>
        <v>0.1462759098345372</v>
      </c>
    </row>
    <row r="38" spans="2:18" x14ac:dyDescent="0.25">
      <c r="B38" s="30" t="s">
        <v>71</v>
      </c>
      <c r="C38" s="94">
        <v>21.92678349015004</v>
      </c>
      <c r="D38" s="12">
        <v>23.951317832735874</v>
      </c>
      <c r="E38" s="12">
        <v>23.275472820303843</v>
      </c>
      <c r="F38" s="12">
        <v>24.254569676637438</v>
      </c>
      <c r="G38" s="12">
        <v>23.705047900636679</v>
      </c>
      <c r="H38" s="12">
        <v>24.434065001392216</v>
      </c>
      <c r="I38" s="12">
        <v>24.438813540628605</v>
      </c>
      <c r="J38" s="12">
        <v>25.015607113771747</v>
      </c>
      <c r="K38" s="12">
        <v>23.904648576550667</v>
      </c>
      <c r="L38" s="12">
        <v>23.844748665990014</v>
      </c>
      <c r="M38" s="12">
        <v>24.336437684791932</v>
      </c>
      <c r="N38" s="95">
        <v>26.198234841460891</v>
      </c>
      <c r="O38" s="67">
        <f t="shared" si="2"/>
        <v>24.107145595420828</v>
      </c>
      <c r="P38" s="4">
        <f t="shared" si="3"/>
        <v>0.13688017976653466</v>
      </c>
    </row>
    <row r="39" spans="2:18" x14ac:dyDescent="0.25">
      <c r="B39" s="70">
        <v>2022</v>
      </c>
      <c r="C39" s="94">
        <v>27.669701646790216</v>
      </c>
      <c r="D39" s="12">
        <v>25.047247224206274</v>
      </c>
      <c r="E39" s="12">
        <v>25.579995869211807</v>
      </c>
      <c r="F39" s="12">
        <v>27.41835427583343</v>
      </c>
      <c r="G39" s="12">
        <v>26.829294140051363</v>
      </c>
      <c r="H39" s="12">
        <v>28.924289979383353</v>
      </c>
      <c r="I39" s="12">
        <v>26.970395864149438</v>
      </c>
      <c r="J39" s="12">
        <v>26.2</v>
      </c>
      <c r="K39" s="12">
        <v>27</v>
      </c>
      <c r="L39" s="12">
        <v>29.1</v>
      </c>
      <c r="M39" s="12">
        <v>27.6</v>
      </c>
      <c r="N39" s="95">
        <v>28.5</v>
      </c>
      <c r="O39" s="67">
        <f t="shared" si="2"/>
        <v>27.236606583302159</v>
      </c>
      <c r="P39" s="4">
        <f t="shared" si="3"/>
        <v>0.12981466327045266</v>
      </c>
    </row>
    <row r="40" spans="2:18" x14ac:dyDescent="0.25">
      <c r="B40" s="70">
        <v>2023</v>
      </c>
      <c r="C40" s="94">
        <v>27.030798137010994</v>
      </c>
      <c r="D40" s="12">
        <v>27.759994762262806</v>
      </c>
      <c r="E40" s="12">
        <v>26.779558245681308</v>
      </c>
      <c r="F40" s="12">
        <v>25.018425323816398</v>
      </c>
      <c r="G40" s="12">
        <v>25.469494689295892</v>
      </c>
      <c r="H40" s="12">
        <v>25.523510722309805</v>
      </c>
      <c r="I40" s="12">
        <v>25.83093826704733</v>
      </c>
      <c r="J40" s="12">
        <v>23.99475308787548</v>
      </c>
      <c r="K40" s="12">
        <v>23.842369561441295</v>
      </c>
      <c r="L40" s="12">
        <v>25.64492749202854</v>
      </c>
      <c r="M40" s="12">
        <v>23.588765096919111</v>
      </c>
      <c r="N40" s="95">
        <v>26.443001587864057</v>
      </c>
      <c r="O40" s="67">
        <f t="shared" si="2"/>
        <v>25.577211414462752</v>
      </c>
      <c r="P40" s="4">
        <f t="shared" si="3"/>
        <v>-6.0925180373120558E-2</v>
      </c>
    </row>
    <row r="41" spans="2:18" x14ac:dyDescent="0.25">
      <c r="B41" s="70">
        <v>2024</v>
      </c>
      <c r="C41" s="94">
        <v>24.28445796019631</v>
      </c>
      <c r="D41" s="12">
        <v>25.265789777092444</v>
      </c>
      <c r="E41" s="12">
        <v>25.430820688285198</v>
      </c>
      <c r="F41" s="12">
        <v>25.364225137791234</v>
      </c>
      <c r="G41" s="12">
        <v>23.651045820415913</v>
      </c>
      <c r="H41" s="12">
        <v>25.031900877708836</v>
      </c>
      <c r="I41" s="12">
        <v>26.123478286615402</v>
      </c>
      <c r="J41" s="12">
        <v>24.884855793258748</v>
      </c>
      <c r="K41" s="12">
        <v>26.453517139388719</v>
      </c>
      <c r="L41" s="12">
        <v>25.996510224904057</v>
      </c>
      <c r="M41" s="12">
        <v>26.81822236169625</v>
      </c>
      <c r="N41" s="95">
        <v>28.88942975516542</v>
      </c>
      <c r="O41" s="67">
        <v>25.682854485209873</v>
      </c>
      <c r="P41" s="4">
        <v>4.1303592105972342E-3</v>
      </c>
    </row>
    <row r="42" spans="2:18" ht="15.75" thickBot="1" x14ac:dyDescent="0.3">
      <c r="B42" s="71">
        <v>2025</v>
      </c>
      <c r="C42" s="101">
        <v>29.160675375667985</v>
      </c>
      <c r="D42" s="96">
        <v>28.6</v>
      </c>
      <c r="E42" s="96">
        <v>29.201123967543758</v>
      </c>
      <c r="F42" s="96">
        <v>29.759555689170245</v>
      </c>
      <c r="G42" s="96">
        <v>28.139340118842757</v>
      </c>
      <c r="H42" s="96">
        <v>29.127514713492772</v>
      </c>
      <c r="I42" s="96">
        <v>29.408811363318119</v>
      </c>
      <c r="J42" s="96">
        <v>27.167007278378168</v>
      </c>
      <c r="K42" s="96">
        <v>27.228271624800001</v>
      </c>
      <c r="L42" s="96">
        <v>27.146764685060479</v>
      </c>
      <c r="M42" s="96">
        <v>27.18122058314254</v>
      </c>
      <c r="N42" s="97"/>
      <c r="O42" s="32"/>
      <c r="P42" s="5"/>
      <c r="R42" s="7"/>
    </row>
    <row r="43" spans="2:18" x14ac:dyDescent="0.25">
      <c r="B43" s="130" t="s">
        <v>15</v>
      </c>
      <c r="C43" s="130"/>
      <c r="D43" s="130"/>
      <c r="E43" s="130"/>
      <c r="F43" s="130"/>
      <c r="R43" s="7"/>
    </row>
    <row r="44" spans="2:18" x14ac:dyDescent="0.25">
      <c r="B44" s="33" t="s">
        <v>26</v>
      </c>
      <c r="G44" s="1"/>
      <c r="H44" s="1"/>
      <c r="I44" s="1"/>
      <c r="J44" s="1"/>
      <c r="K44" s="1"/>
      <c r="L44" s="1"/>
      <c r="M44" s="1"/>
      <c r="R44" s="7"/>
    </row>
    <row r="45" spans="2:18" x14ac:dyDescent="0.25">
      <c r="B45" s="25" t="s">
        <v>25</v>
      </c>
      <c r="G45" s="1"/>
      <c r="H45" s="1"/>
      <c r="I45" s="1"/>
      <c r="J45" s="1"/>
      <c r="K45" s="1"/>
      <c r="L45" s="1"/>
      <c r="M45" s="1"/>
      <c r="R45" s="7"/>
    </row>
    <row r="46" spans="2:18" x14ac:dyDescent="0.25">
      <c r="R46" s="7"/>
    </row>
    <row r="47" spans="2:18" x14ac:dyDescent="0.2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R47" s="7"/>
    </row>
    <row r="48" spans="2:18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</sheetData>
  <mergeCells count="6">
    <mergeCell ref="B43:F43"/>
    <mergeCell ref="D30:L30"/>
    <mergeCell ref="E10:K10"/>
    <mergeCell ref="B24:F24"/>
    <mergeCell ref="D11:L11"/>
    <mergeCell ref="E29:K29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4:O25 O14 O30:O32 O15 O34 O33 O16 O35 O17 O36" formulaRange="1"/>
    <ignoredError sqref="B18:B19 B37: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6"/>
  <sheetViews>
    <sheetView showGridLines="0" topLeftCell="A11" zoomScaleNormal="100" workbookViewId="0">
      <selection activeCell="M42" sqref="M42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40" t="s">
        <v>52</v>
      </c>
      <c r="E10" s="141"/>
      <c r="F10" s="141"/>
      <c r="G10" s="141"/>
      <c r="H10" s="141"/>
      <c r="I10" s="141"/>
      <c r="J10" s="141"/>
      <c r="K10" s="141"/>
      <c r="L10" s="142"/>
    </row>
    <row r="11" spans="2:18" x14ac:dyDescent="0.25">
      <c r="C11" s="131" t="s">
        <v>53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33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9">
        <v>0.72857663394108485</v>
      </c>
      <c r="E14" s="9">
        <v>0.65453213949194733</v>
      </c>
      <c r="F14" s="9">
        <v>0.62767757579370065</v>
      </c>
      <c r="G14" s="9">
        <v>0.60166051834075795</v>
      </c>
      <c r="H14" s="9">
        <v>0.60454994240579907</v>
      </c>
      <c r="I14" s="9">
        <v>0.64147430634043467</v>
      </c>
      <c r="J14" s="9">
        <v>0.67604931789295852</v>
      </c>
      <c r="K14" s="9">
        <v>0.70275773289733967</v>
      </c>
      <c r="L14" s="9">
        <v>0.75813640092928203</v>
      </c>
      <c r="M14" s="9">
        <v>0.79866464338800847</v>
      </c>
      <c r="N14" s="10">
        <v>0.91492712722752623</v>
      </c>
      <c r="O14" s="31">
        <f t="shared" ref="O14:O21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9">
        <v>0.82143079135625507</v>
      </c>
      <c r="E15" s="9">
        <v>0.75365147035833824</v>
      </c>
      <c r="F15" s="9">
        <v>0.74575146316053853</v>
      </c>
      <c r="G15" s="9">
        <v>0.72564103458610862</v>
      </c>
      <c r="H15" s="9">
        <v>0.70446194543590757</v>
      </c>
      <c r="I15" s="9">
        <v>0.7532356944790769</v>
      </c>
      <c r="J15" s="9">
        <v>0.75719543236718778</v>
      </c>
      <c r="K15" s="9">
        <v>0.77026320728567255</v>
      </c>
      <c r="L15" s="9">
        <v>0.82964115153883855</v>
      </c>
      <c r="M15" s="9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9">
        <v>0.84338837279254331</v>
      </c>
      <c r="E16" s="9">
        <v>0.79834483061045536</v>
      </c>
      <c r="F16" s="9">
        <v>0.80463108677850348</v>
      </c>
      <c r="G16" s="9">
        <v>0.71945914920177456</v>
      </c>
      <c r="H16" s="9">
        <v>0.66408951644636116</v>
      </c>
      <c r="I16" s="9">
        <v>0.66582316294773003</v>
      </c>
      <c r="J16" s="9">
        <v>0.6990741378337394</v>
      </c>
      <c r="K16" s="9">
        <v>0.70986688772220952</v>
      </c>
      <c r="L16" s="9">
        <v>0.75143587745234652</v>
      </c>
      <c r="M16" s="9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9">
        <v>0.79399559661284225</v>
      </c>
      <c r="E17" s="9">
        <v>0.7282487194170596</v>
      </c>
      <c r="F17" s="9">
        <v>0.69369460684717499</v>
      </c>
      <c r="G17" s="9">
        <v>0.62836391981204054</v>
      </c>
      <c r="H17" s="9">
        <v>0.60849803589484197</v>
      </c>
      <c r="I17" s="9">
        <v>0.65545685298780643</v>
      </c>
      <c r="J17" s="9">
        <v>0.65166023982571863</v>
      </c>
      <c r="K17" s="9">
        <v>0.66939691125546752</v>
      </c>
      <c r="L17" s="9">
        <v>0.70624505805967952</v>
      </c>
      <c r="M17" s="9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9">
        <v>0.71845122530816707</v>
      </c>
      <c r="E18" s="9">
        <v>0.60825649634393875</v>
      </c>
      <c r="F18" s="9">
        <v>0.60912166362374609</v>
      </c>
      <c r="G18" s="9">
        <v>0.62346223982591475</v>
      </c>
      <c r="H18" s="9">
        <v>0.60912700211224735</v>
      </c>
      <c r="I18" s="9">
        <v>0.58421865094826397</v>
      </c>
      <c r="J18" s="9">
        <v>0.62585145830705946</v>
      </c>
      <c r="K18" s="9">
        <v>0.70496383655319073</v>
      </c>
      <c r="L18" s="9">
        <v>0.65232697470019285</v>
      </c>
      <c r="M18" s="9">
        <v>0.70241841344657774</v>
      </c>
      <c r="N18" s="10">
        <v>0.83119885914259217</v>
      </c>
      <c r="O18" s="31">
        <f t="shared" si="0"/>
        <v>0.66680858450159119</v>
      </c>
      <c r="P18" s="4">
        <f t="shared" ref="P18:P21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9">
        <v>0.69219071151960609</v>
      </c>
      <c r="E19" s="9">
        <v>0.65942446509106334</v>
      </c>
      <c r="F19" s="9">
        <v>0.63730334647530074</v>
      </c>
      <c r="G19" s="9">
        <v>0.64466845842963194</v>
      </c>
      <c r="H19" s="9">
        <v>0.64916582929674616</v>
      </c>
      <c r="I19" s="9">
        <v>0.61874315659579315</v>
      </c>
      <c r="J19" s="9">
        <v>0.65542451247652023</v>
      </c>
      <c r="K19" s="9">
        <v>0.70741086942694265</v>
      </c>
      <c r="L19" s="9">
        <v>0.70518488661911494</v>
      </c>
      <c r="M19" s="9">
        <v>0.75768739258475581</v>
      </c>
      <c r="N19" s="10">
        <v>0.88196901898597113</v>
      </c>
      <c r="O19" s="31">
        <f t="shared" si="0"/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9">
        <v>0.76794154070131682</v>
      </c>
      <c r="E20" s="9">
        <v>0.76325123734766231</v>
      </c>
      <c r="F20" s="9">
        <v>0.75813162825623781</v>
      </c>
      <c r="G20" s="9">
        <v>0.77998851137466696</v>
      </c>
      <c r="H20" s="9">
        <v>0.76282744518119305</v>
      </c>
      <c r="I20" s="9">
        <v>0.76044584875618793</v>
      </c>
      <c r="J20" s="9">
        <v>0.74493194863924339</v>
      </c>
      <c r="K20" s="9">
        <v>0.86</v>
      </c>
      <c r="L20" s="9">
        <v>0.87</v>
      </c>
      <c r="M20" s="9">
        <v>1.03</v>
      </c>
      <c r="N20" s="10">
        <v>1.2</v>
      </c>
      <c r="O20" s="31">
        <f t="shared" si="0"/>
        <v>0.83729544899410835</v>
      </c>
      <c r="P20" s="4">
        <f t="shared" si="1"/>
        <v>0.20690794924214617</v>
      </c>
      <c r="R20" s="7"/>
    </row>
    <row r="21" spans="2:18" x14ac:dyDescent="0.25">
      <c r="B21" s="70">
        <v>2023</v>
      </c>
      <c r="C21" s="9">
        <v>0.96349495096966675</v>
      </c>
      <c r="D21" s="9">
        <v>0.97885945444566513</v>
      </c>
      <c r="E21" s="9">
        <v>0.93656802229181058</v>
      </c>
      <c r="F21" s="9">
        <v>0.88305714350695685</v>
      </c>
      <c r="G21" s="9">
        <v>0.87036067434287678</v>
      </c>
      <c r="H21" s="9">
        <v>0.86911223217889155</v>
      </c>
      <c r="I21" s="9">
        <v>0.86928270373217487</v>
      </c>
      <c r="J21" s="9">
        <v>0.90321188096114735</v>
      </c>
      <c r="K21" s="9">
        <v>0.91223084857049974</v>
      </c>
      <c r="L21" s="9">
        <v>0.95895332168110115</v>
      </c>
      <c r="M21" s="9">
        <v>0.96540658506196608</v>
      </c>
      <c r="N21" s="10">
        <v>1.0980228816945334</v>
      </c>
      <c r="O21" s="31">
        <f t="shared" si="0"/>
        <v>0.93404672495310737</v>
      </c>
      <c r="P21" s="4">
        <f t="shared" si="1"/>
        <v>0.11555213404686704</v>
      </c>
      <c r="R21" s="7"/>
    </row>
    <row r="22" spans="2:18" x14ac:dyDescent="0.25">
      <c r="B22" s="70">
        <v>2024</v>
      </c>
      <c r="C22" s="9">
        <v>0.97956037651348948</v>
      </c>
      <c r="D22" s="9">
        <v>1.000131692360184</v>
      </c>
      <c r="E22" s="9">
        <v>0.95627835819229279</v>
      </c>
      <c r="F22" s="9">
        <v>0.94687110912966233</v>
      </c>
      <c r="G22" s="9">
        <v>0.90363474430869395</v>
      </c>
      <c r="H22" s="9">
        <v>0.8881220084342144</v>
      </c>
      <c r="I22" s="9">
        <v>0.86921239647020843</v>
      </c>
      <c r="J22" s="9">
        <v>0.86455261147053097</v>
      </c>
      <c r="K22" s="9">
        <v>0.89058604355087734</v>
      </c>
      <c r="L22" s="9">
        <v>0.90631813704664788</v>
      </c>
      <c r="M22" s="9">
        <v>0.96459881882563936</v>
      </c>
      <c r="N22" s="10">
        <v>0.99679067074299366</v>
      </c>
      <c r="O22" s="31">
        <v>0.93055474725378629</v>
      </c>
      <c r="P22" s="4">
        <v>-3.7385471262119108E-3</v>
      </c>
      <c r="R22" s="7"/>
    </row>
    <row r="23" spans="2:18" ht="15.75" thickBot="1" x14ac:dyDescent="0.3">
      <c r="B23" s="71">
        <v>2025</v>
      </c>
      <c r="C23" s="11">
        <v>0.90131441368887355</v>
      </c>
      <c r="D23" s="11">
        <v>0.96</v>
      </c>
      <c r="E23" s="11">
        <v>0.91466870830591007</v>
      </c>
      <c r="F23" s="11">
        <v>0.9039158607196397</v>
      </c>
      <c r="G23" s="11">
        <v>0.88703323733196815</v>
      </c>
      <c r="H23" s="11">
        <v>0.89275519945489024</v>
      </c>
      <c r="I23" s="11">
        <v>0.92058976279341642</v>
      </c>
      <c r="J23" s="11">
        <v>0.94637328854533587</v>
      </c>
      <c r="K23" s="11">
        <v>1.0736561809911689</v>
      </c>
      <c r="L23" s="11">
        <v>1.0481634160456053</v>
      </c>
      <c r="M23" s="11">
        <v>1.1029077451785465</v>
      </c>
      <c r="N23" s="51"/>
      <c r="O23" s="104"/>
      <c r="P23" s="5"/>
      <c r="Q23" s="47"/>
    </row>
    <row r="24" spans="2:18" x14ac:dyDescent="0.25">
      <c r="B24" s="130" t="s">
        <v>56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57" t="s">
        <v>57</v>
      </c>
      <c r="C25" s="50"/>
      <c r="D25" s="50"/>
      <c r="E25" s="50"/>
      <c r="F25" s="50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L26" s="25"/>
      <c r="N26" s="12"/>
      <c r="R26" s="7"/>
    </row>
    <row r="27" spans="2:18" x14ac:dyDescent="0.25">
      <c r="O27" s="1"/>
      <c r="P27" s="1"/>
      <c r="R27" s="7"/>
    </row>
    <row r="28" spans="2:18" ht="15.75" thickBot="1" x14ac:dyDescent="0.3">
      <c r="K28" s="1"/>
      <c r="L28" s="1"/>
      <c r="M28" s="1"/>
      <c r="N28" s="1"/>
      <c r="O28" s="1"/>
      <c r="P28" s="1"/>
      <c r="R28" s="7"/>
    </row>
    <row r="29" spans="2:18" x14ac:dyDescent="0.25">
      <c r="D29" s="144" t="s">
        <v>58</v>
      </c>
      <c r="E29" s="145"/>
      <c r="F29" s="145"/>
      <c r="G29" s="145"/>
      <c r="H29" s="145"/>
      <c r="I29" s="145"/>
      <c r="J29" s="145"/>
      <c r="K29" s="145"/>
      <c r="L29" s="146"/>
      <c r="R29" s="7"/>
    </row>
    <row r="30" spans="2:18" x14ac:dyDescent="0.25">
      <c r="C30" s="131" t="s">
        <v>53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33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  <c r="R32" s="7"/>
    </row>
    <row r="33" spans="2:18" x14ac:dyDescent="0.25">
      <c r="B33" s="30" t="s">
        <v>54</v>
      </c>
      <c r="C33" s="8">
        <v>23.719816776854408</v>
      </c>
      <c r="D33" s="9">
        <v>23.133765280897325</v>
      </c>
      <c r="E33" s="9">
        <v>21.051717202479498</v>
      </c>
      <c r="F33" s="9">
        <v>19.781258801138478</v>
      </c>
      <c r="G33" s="9">
        <v>18.898156881083207</v>
      </c>
      <c r="H33" s="9">
        <v>18.608047227250495</v>
      </c>
      <c r="I33" s="9">
        <v>19.269888162466657</v>
      </c>
      <c r="J33" s="9">
        <v>19.531740843245462</v>
      </c>
      <c r="K33" s="9">
        <v>20.225367552785436</v>
      </c>
      <c r="L33" s="9">
        <v>21.342297822560219</v>
      </c>
      <c r="M33" s="9">
        <v>22.947232533824259</v>
      </c>
      <c r="N33" s="10">
        <v>26.386498349241855</v>
      </c>
      <c r="O33" s="31">
        <f t="shared" ref="O33:O40" si="2">AVERAGE(C33:N33)</f>
        <v>21.241315619485611</v>
      </c>
      <c r="P33" s="4"/>
      <c r="R33" s="7"/>
    </row>
    <row r="34" spans="2:18" x14ac:dyDescent="0.25">
      <c r="B34" s="30" t="s">
        <v>24</v>
      </c>
      <c r="C34" s="8">
        <v>21.922909258666035</v>
      </c>
      <c r="D34" s="9">
        <v>23.37956318358173</v>
      </c>
      <c r="E34" s="9">
        <v>21.415760181702538</v>
      </c>
      <c r="F34" s="9">
        <v>21.181578808148775</v>
      </c>
      <c r="G34" s="9">
        <v>20.413007943941821</v>
      </c>
      <c r="H34" s="9">
        <v>19.991221087580186</v>
      </c>
      <c r="I34" s="9">
        <v>21.57342352557524</v>
      </c>
      <c r="J34" s="9">
        <v>21.711821827696742</v>
      </c>
      <c r="K34" s="9">
        <v>22.269079585836081</v>
      </c>
      <c r="L34" s="9">
        <v>24.349967797664913</v>
      </c>
      <c r="M34" s="9">
        <v>25.899224208830766</v>
      </c>
      <c r="N34" s="10">
        <v>29.36141532136887</v>
      </c>
      <c r="O34" s="31">
        <f t="shared" si="2"/>
        <v>22.789081060882808</v>
      </c>
      <c r="P34" s="4">
        <f>O34/O33-1</f>
        <v>7.2865799328237557E-2</v>
      </c>
      <c r="R34" s="7"/>
    </row>
    <row r="35" spans="2:18" x14ac:dyDescent="0.25">
      <c r="B35" s="30" t="s">
        <v>55</v>
      </c>
      <c r="C35" s="8">
        <v>25.289500762960824</v>
      </c>
      <c r="D35" s="9">
        <v>24.053436392043334</v>
      </c>
      <c r="E35" s="9">
        <v>22.666606430692049</v>
      </c>
      <c r="F35" s="9">
        <v>22.784738484306882</v>
      </c>
      <c r="G35" s="9">
        <v>21.988110517904634</v>
      </c>
      <c r="H35" s="9">
        <v>20.829831772856565</v>
      </c>
      <c r="I35" s="9">
        <v>20.737728233169999</v>
      </c>
      <c r="J35" s="9">
        <v>21.899196441779722</v>
      </c>
      <c r="K35" s="9">
        <v>23.330485131878138</v>
      </c>
      <c r="L35" s="9">
        <v>24.711720265897871</v>
      </c>
      <c r="M35" s="9">
        <v>25.09257835444722</v>
      </c>
      <c r="N35" s="10">
        <v>29.403287948597058</v>
      </c>
      <c r="O35" s="31">
        <f t="shared" si="2"/>
        <v>23.565601728044527</v>
      </c>
      <c r="P35" s="4">
        <f>O35/O34-1</f>
        <v>3.4074242181472147E-2</v>
      </c>
      <c r="R35" s="7"/>
    </row>
    <row r="36" spans="2:18" x14ac:dyDescent="0.25">
      <c r="B36" s="30" t="s">
        <v>69</v>
      </c>
      <c r="C36" s="8">
        <v>25.496213963545291</v>
      </c>
      <c r="D36" s="9">
        <v>25.892196405544784</v>
      </c>
      <c r="E36" s="9">
        <v>24.260149589940507</v>
      </c>
      <c r="F36" s="9">
        <v>23.679959099335168</v>
      </c>
      <c r="G36" s="9">
        <v>22.09516051235078</v>
      </c>
      <c r="H36" s="9">
        <v>21.44955576529318</v>
      </c>
      <c r="I36" s="9">
        <v>22.824973991594383</v>
      </c>
      <c r="J36" s="9">
        <v>23.427185621734587</v>
      </c>
      <c r="K36" s="9">
        <v>24.560842070874362</v>
      </c>
      <c r="L36" s="9">
        <v>26.343646910684107</v>
      </c>
      <c r="M36" s="9">
        <v>27.585621091802103</v>
      </c>
      <c r="N36" s="10">
        <v>32.454347761932731</v>
      </c>
      <c r="O36" s="31">
        <f t="shared" si="2"/>
        <v>25.005821065386002</v>
      </c>
      <c r="P36" s="4">
        <f>O36/O35-1</f>
        <v>6.1115321983377324E-2</v>
      </c>
      <c r="R36" s="7"/>
    </row>
    <row r="37" spans="2:18" x14ac:dyDescent="0.25">
      <c r="B37" s="30" t="s">
        <v>70</v>
      </c>
      <c r="C37" s="8">
        <v>27.5288544338412</v>
      </c>
      <c r="D37" s="9">
        <v>27.332758415623907</v>
      </c>
      <c r="E37" s="9">
        <v>26.363661321035341</v>
      </c>
      <c r="F37" s="9">
        <v>26.430398106297964</v>
      </c>
      <c r="G37" s="9">
        <v>27.076965075639478</v>
      </c>
      <c r="H37" s="9">
        <v>25.934191241931043</v>
      </c>
      <c r="I37" s="9">
        <v>25.150612923322761</v>
      </c>
      <c r="J37" s="9">
        <v>26.703204171587306</v>
      </c>
      <c r="K37" s="9">
        <v>29.954618378981628</v>
      </c>
      <c r="L37" s="9">
        <v>27.847838549951231</v>
      </c>
      <c r="M37" s="9">
        <v>30.012933969745376</v>
      </c>
      <c r="N37" s="10">
        <v>35.239506832209337</v>
      </c>
      <c r="O37" s="31">
        <f t="shared" si="2"/>
        <v>27.964628618347209</v>
      </c>
      <c r="P37" s="4">
        <f t="shared" ref="P37:P40" si="3">O37/O36-1</f>
        <v>0.11832475107393692</v>
      </c>
      <c r="R37" s="7"/>
    </row>
    <row r="38" spans="2:18" x14ac:dyDescent="0.25">
      <c r="B38" s="30" t="s">
        <v>71</v>
      </c>
      <c r="C38" s="8">
        <v>30.273625071019598</v>
      </c>
      <c r="D38" s="9">
        <v>29.577309103232768</v>
      </c>
      <c r="E38" s="9">
        <v>29.18876452279083</v>
      </c>
      <c r="F38" s="9">
        <v>22.758681326460696</v>
      </c>
      <c r="G38" s="9">
        <v>28.35574214402736</v>
      </c>
      <c r="H38" s="9">
        <v>28.306226820655318</v>
      </c>
      <c r="I38" s="9">
        <v>27.119512553593612</v>
      </c>
      <c r="J38" s="9">
        <v>28.328758278260157</v>
      </c>
      <c r="K38" s="9">
        <v>30.202907070183315</v>
      </c>
      <c r="L38" s="9">
        <v>30.757344014779317</v>
      </c>
      <c r="M38" s="9">
        <v>33.330668399803407</v>
      </c>
      <c r="N38" s="10">
        <v>39.093276766553174</v>
      </c>
      <c r="O38" s="31">
        <f t="shared" si="2"/>
        <v>29.774401339279962</v>
      </c>
      <c r="P38" s="4">
        <f t="shared" si="3"/>
        <v>6.4716494026507032E-2</v>
      </c>
      <c r="R38" s="7"/>
    </row>
    <row r="39" spans="2:18" x14ac:dyDescent="0.25">
      <c r="B39" s="70">
        <v>2022</v>
      </c>
      <c r="C39" s="8">
        <v>33.387462039854405</v>
      </c>
      <c r="D39" s="9">
        <v>33.158947785942161</v>
      </c>
      <c r="E39" s="9">
        <v>32.2420220192773</v>
      </c>
      <c r="F39" s="9">
        <v>31.196358371115931</v>
      </c>
      <c r="G39" s="9">
        <v>31.790771746608677</v>
      </c>
      <c r="H39" s="9">
        <v>30.341461632081952</v>
      </c>
      <c r="I39" s="9">
        <v>31.246719925391766</v>
      </c>
      <c r="J39" s="9">
        <v>30.1</v>
      </c>
      <c r="K39" s="9">
        <v>35.1</v>
      </c>
      <c r="L39" s="9">
        <v>35.6</v>
      </c>
      <c r="M39" s="9">
        <v>40.9</v>
      </c>
      <c r="N39" s="10">
        <v>46.9</v>
      </c>
      <c r="O39" s="31">
        <f t="shared" si="2"/>
        <v>34.330311960022676</v>
      </c>
      <c r="P39" s="4">
        <f t="shared" si="3"/>
        <v>0.15301434842729544</v>
      </c>
      <c r="R39" s="7"/>
    </row>
    <row r="40" spans="2:18" x14ac:dyDescent="0.25">
      <c r="B40" s="70">
        <v>2023</v>
      </c>
      <c r="C40" s="8">
        <v>37.952066118695171</v>
      </c>
      <c r="D40" s="9">
        <v>38.204884507014313</v>
      </c>
      <c r="E40" s="9">
        <v>36.631414971016433</v>
      </c>
      <c r="F40" s="9">
        <v>34.246722139486799</v>
      </c>
      <c r="G40" s="9">
        <v>33.823086165638529</v>
      </c>
      <c r="H40" s="9">
        <v>33.200087269233663</v>
      </c>
      <c r="I40" s="9">
        <v>32.935383079004637</v>
      </c>
      <c r="J40" s="9">
        <v>34.186569694379429</v>
      </c>
      <c r="K40" s="9">
        <v>34.792484564478862</v>
      </c>
      <c r="L40" s="9">
        <v>38.113599770215366</v>
      </c>
      <c r="M40" s="9">
        <v>38.185738037283137</v>
      </c>
      <c r="N40" s="10">
        <v>43.155648220384329</v>
      </c>
      <c r="O40" s="31">
        <f t="shared" si="2"/>
        <v>36.285640378069225</v>
      </c>
      <c r="P40" s="4">
        <f t="shared" si="3"/>
        <v>5.6956325369938554E-2</v>
      </c>
      <c r="R40" s="7"/>
    </row>
    <row r="41" spans="2:18" x14ac:dyDescent="0.25">
      <c r="B41" s="70">
        <v>2024</v>
      </c>
      <c r="C41" s="8">
        <v>38.338835474474848</v>
      </c>
      <c r="D41" s="9">
        <v>39.114413591175861</v>
      </c>
      <c r="E41" s="9">
        <v>36.741170800106083</v>
      </c>
      <c r="F41" s="9">
        <v>36.434653408200276</v>
      </c>
      <c r="G41" s="9">
        <v>34.804519034713365</v>
      </c>
      <c r="H41" s="9">
        <v>34.876551271211603</v>
      </c>
      <c r="I41" s="9">
        <v>34.907569842243568</v>
      </c>
      <c r="J41" s="9">
        <v>34.870865031052396</v>
      </c>
      <c r="K41" s="9">
        <v>36.603976975984608</v>
      </c>
      <c r="L41" s="9">
        <v>37.652987003602988</v>
      </c>
      <c r="M41" s="9">
        <v>40.966511835524905</v>
      </c>
      <c r="N41" s="10">
        <v>43.867760628728405</v>
      </c>
      <c r="O41" s="31">
        <v>37.431651241418244</v>
      </c>
      <c r="P41" s="4">
        <v>3.1583040878111701E-2</v>
      </c>
      <c r="R41" s="7"/>
    </row>
    <row r="42" spans="2:18" ht="15.75" thickBot="1" x14ac:dyDescent="0.3">
      <c r="B42" s="71">
        <v>2025</v>
      </c>
      <c r="C42" s="13">
        <v>39.375722790825819</v>
      </c>
      <c r="D42" s="11">
        <v>41.5</v>
      </c>
      <c r="E42" s="11">
        <v>38.663960968799124</v>
      </c>
      <c r="F42" s="11">
        <v>38.235640908440757</v>
      </c>
      <c r="G42" s="11">
        <v>36.973319398471098</v>
      </c>
      <c r="H42" s="11">
        <v>36.469049897732269</v>
      </c>
      <c r="I42" s="11">
        <v>37.050055593383838</v>
      </c>
      <c r="J42" s="11">
        <v>37.895625593220885</v>
      </c>
      <c r="K42" s="11">
        <v>42.914037554217018</v>
      </c>
      <c r="L42" s="11">
        <v>41.845828058788697</v>
      </c>
      <c r="M42" s="11">
        <v>43.811907269472577</v>
      </c>
      <c r="N42" s="51"/>
      <c r="O42" s="104"/>
      <c r="P42" s="5"/>
      <c r="Q42" s="47"/>
    </row>
    <row r="43" spans="2:18" x14ac:dyDescent="0.25">
      <c r="B43" s="6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7"/>
      <c r="P43" s="69"/>
      <c r="Q43" s="47"/>
    </row>
    <row r="44" spans="2:18" x14ac:dyDescent="0.25">
      <c r="B44" s="130" t="s">
        <v>56</v>
      </c>
      <c r="C44" s="130"/>
      <c r="D44" s="130"/>
      <c r="E44" s="130"/>
      <c r="F44" s="130"/>
      <c r="I44" s="12"/>
      <c r="R44" s="7"/>
    </row>
    <row r="45" spans="2:18" x14ac:dyDescent="0.25">
      <c r="R45" s="7"/>
    </row>
    <row r="46" spans="2:18" x14ac:dyDescent="0.25">
      <c r="F46" s="64"/>
      <c r="G46" s="64"/>
      <c r="H46" s="12"/>
      <c r="I46" s="64"/>
      <c r="R46" s="7"/>
    </row>
    <row r="48" spans="2:18" x14ac:dyDescent="0.25"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</sheetData>
  <mergeCells count="6">
    <mergeCell ref="D10:L10"/>
    <mergeCell ref="B44:F44"/>
    <mergeCell ref="C11:N11"/>
    <mergeCell ref="B24:F24"/>
    <mergeCell ref="D29:L29"/>
    <mergeCell ref="C30:N30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3:B3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48"/>
  <sheetViews>
    <sheetView showGridLines="0" topLeftCell="A9" zoomScale="80" zoomScaleNormal="80" workbookViewId="0">
      <selection activeCell="M42" sqref="M42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44" t="s">
        <v>59</v>
      </c>
      <c r="E10" s="145"/>
      <c r="F10" s="145"/>
      <c r="G10" s="145"/>
      <c r="H10" s="145"/>
      <c r="I10" s="145"/>
      <c r="J10" s="145"/>
      <c r="K10" s="145"/>
      <c r="L10" s="146"/>
      <c r="N10" s="22" t="s">
        <v>21</v>
      </c>
      <c r="R10" s="7"/>
    </row>
    <row r="11" spans="2:18" x14ac:dyDescent="0.25">
      <c r="C11" s="131" t="s">
        <v>53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33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9">
        <v>0.35613486097947089</v>
      </c>
      <c r="E14" s="9">
        <v>0.34819489766937323</v>
      </c>
      <c r="F14" s="9">
        <v>0.3094293737953081</v>
      </c>
      <c r="G14" s="9">
        <v>0.33020326962945651</v>
      </c>
      <c r="H14" s="9">
        <v>0.36049535434277252</v>
      </c>
      <c r="I14" s="9">
        <v>0.35575756796990138</v>
      </c>
      <c r="J14" s="9">
        <v>0.36266542519136319</v>
      </c>
      <c r="K14" s="9">
        <v>0.40494493366274298</v>
      </c>
      <c r="L14" s="9">
        <v>0.40714407708578071</v>
      </c>
      <c r="M14" s="9">
        <v>0.44051958845040801</v>
      </c>
      <c r="N14" s="10">
        <v>0.46456295351890131</v>
      </c>
      <c r="O14" s="31">
        <f t="shared" ref="O14:O21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9">
        <v>0.5229857054047603</v>
      </c>
      <c r="E15" s="9">
        <v>0.50885157055879471</v>
      </c>
      <c r="F15" s="9">
        <v>0.49783251771644971</v>
      </c>
      <c r="G15" s="9">
        <v>0.52716710435937264</v>
      </c>
      <c r="H15" s="9">
        <v>0.51452652056433534</v>
      </c>
      <c r="I15" s="9">
        <v>0.49290049440207351</v>
      </c>
      <c r="J15" s="9">
        <v>0.51662421716912565</v>
      </c>
      <c r="K15" s="9">
        <v>0.49085461204038527</v>
      </c>
      <c r="L15" s="9">
        <v>0.43876319427586941</v>
      </c>
      <c r="M15" s="9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9">
        <v>0.5094996226723213</v>
      </c>
      <c r="E16" s="9">
        <v>0.49397106345625302</v>
      </c>
      <c r="F16" s="9">
        <v>0.46942785545629279</v>
      </c>
      <c r="G16" s="9">
        <v>0.50682590975165476</v>
      </c>
      <c r="H16" s="9">
        <v>0.4883745250780091</v>
      </c>
      <c r="I16" s="9">
        <v>0.42096078318492419</v>
      </c>
      <c r="J16" s="9">
        <v>0.45130325858849191</v>
      </c>
      <c r="K16" s="9">
        <v>0.42777901127754059</v>
      </c>
      <c r="L16" s="9">
        <v>0.37823755059371672</v>
      </c>
      <c r="M16" s="9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9">
        <v>0.41609673638285799</v>
      </c>
      <c r="E17" s="9">
        <v>0.43400465308087322</v>
      </c>
      <c r="F17" s="9">
        <v>0.43651667444901288</v>
      </c>
      <c r="G17" s="9">
        <v>0.40659618533387532</v>
      </c>
      <c r="H17" s="9">
        <v>0.47912312272192148</v>
      </c>
      <c r="I17" s="9">
        <v>0.50006294014952701</v>
      </c>
      <c r="J17" s="9">
        <v>0.4899834371303266</v>
      </c>
      <c r="K17" s="9">
        <v>0.47287044654175342</v>
      </c>
      <c r="L17" s="9">
        <v>0.4518047249882462</v>
      </c>
      <c r="M17" s="9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9">
        <v>0.48520273884063908</v>
      </c>
      <c r="E18" s="9">
        <v>0.47514331062186688</v>
      </c>
      <c r="F18" s="9">
        <v>0.47165654019204339</v>
      </c>
      <c r="G18" s="9">
        <v>0.4512378519459822</v>
      </c>
      <c r="H18" s="9">
        <v>0.46186711494582222</v>
      </c>
      <c r="I18" s="9">
        <v>0.41937887811948682</v>
      </c>
      <c r="J18" s="9">
        <v>0.42833889571300998</v>
      </c>
      <c r="K18" s="9">
        <v>0.42432350550316089</v>
      </c>
      <c r="L18" s="9">
        <v>0.3887887399781399</v>
      </c>
      <c r="M18" s="9">
        <v>0.38206395095741352</v>
      </c>
      <c r="N18" s="10">
        <v>0.48464928816917219</v>
      </c>
      <c r="O18" s="31">
        <f t="shared" si="0"/>
        <v>0.44345064967008246</v>
      </c>
      <c r="P18" s="4">
        <f t="shared" ref="P18:P21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9">
        <v>0.49620837126995632</v>
      </c>
      <c r="E19" s="9">
        <v>0.46837371664469568</v>
      </c>
      <c r="F19" s="9">
        <v>0.50508973272645807</v>
      </c>
      <c r="G19" s="9">
        <v>0.4944652073926088</v>
      </c>
      <c r="H19" s="9">
        <v>0.52709357055024653</v>
      </c>
      <c r="I19" s="9">
        <v>0.53177828612851985</v>
      </c>
      <c r="J19" s="9">
        <v>0.54548876439755012</v>
      </c>
      <c r="K19" s="9">
        <v>0.51016323287229615</v>
      </c>
      <c r="L19" s="9">
        <v>0.48571170219477328</v>
      </c>
      <c r="M19" s="9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9">
        <v>0.52234337673472897</v>
      </c>
      <c r="E20" s="9">
        <v>0.53950043758084931</v>
      </c>
      <c r="F20" s="9">
        <v>0.61887197570599195</v>
      </c>
      <c r="G20" s="9">
        <v>0.61501116626830188</v>
      </c>
      <c r="H20" s="9">
        <v>0.71113659024630127</v>
      </c>
      <c r="I20" s="9">
        <v>0.61588247537178598</v>
      </c>
      <c r="J20" s="9">
        <v>0.61320636137945683</v>
      </c>
      <c r="K20" s="9">
        <v>0.61</v>
      </c>
      <c r="L20" s="9">
        <v>0.65</v>
      </c>
      <c r="M20" s="9">
        <v>0.59</v>
      </c>
      <c r="N20" s="10">
        <v>0.56999999999999995</v>
      </c>
      <c r="O20" s="31">
        <f t="shared" si="0"/>
        <v>0.60221012071779934</v>
      </c>
      <c r="P20" s="4">
        <f t="shared" si="1"/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9">
        <v>0.60772224254444807</v>
      </c>
      <c r="E21" s="9">
        <v>0.58131318123269693</v>
      </c>
      <c r="F21" s="9">
        <v>0.56193432141561805</v>
      </c>
      <c r="G21" s="9">
        <v>0.57047726969310342</v>
      </c>
      <c r="H21" s="9">
        <v>0.58986494892491725</v>
      </c>
      <c r="I21" s="9">
        <v>0.586540230962594</v>
      </c>
      <c r="J21" s="9">
        <v>0.52607573626343584</v>
      </c>
      <c r="K21" s="9">
        <v>0.52087156865064954</v>
      </c>
      <c r="L21" s="9">
        <v>0.52935472418264229</v>
      </c>
      <c r="M21" s="9">
        <v>0.47652026402947439</v>
      </c>
      <c r="N21" s="10">
        <v>0.51081847850611795</v>
      </c>
      <c r="O21" s="31">
        <f t="shared" si="0"/>
        <v>0.55548750056841723</v>
      </c>
      <c r="P21" s="4">
        <f t="shared" si="1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9">
        <v>0.49812941197534322</v>
      </c>
      <c r="E22" s="9">
        <v>0.52533941673328899</v>
      </c>
      <c r="F22" s="9">
        <v>0.53696442842875436</v>
      </c>
      <c r="G22" s="9">
        <v>0.51999511143443744</v>
      </c>
      <c r="H22" s="9">
        <v>0.53751458132107377</v>
      </c>
      <c r="I22" s="9">
        <v>0.56211443992945731</v>
      </c>
      <c r="J22" s="9">
        <v>0.53288442249883317</v>
      </c>
      <c r="K22" s="9">
        <v>0.55266267924449164</v>
      </c>
      <c r="L22" s="9">
        <v>0.53274315517525506</v>
      </c>
      <c r="M22" s="9">
        <v>0.52627018326007269</v>
      </c>
      <c r="N22" s="10">
        <v>0.53141867987686853</v>
      </c>
      <c r="O22" s="31">
        <v>0.53063595442044686</v>
      </c>
      <c r="P22" s="4">
        <v>-4.4738263457846261E-2</v>
      </c>
      <c r="R22" s="7"/>
    </row>
    <row r="23" spans="2:18" ht="15.75" thickBot="1" x14ac:dyDescent="0.3">
      <c r="B23" s="73">
        <v>2025</v>
      </c>
      <c r="C23" s="13">
        <v>0.58251037736091382</v>
      </c>
      <c r="D23" s="11">
        <v>0.56000000000000005</v>
      </c>
      <c r="E23" s="11">
        <v>0.59674715266068035</v>
      </c>
      <c r="F23" s="11">
        <v>0.61760364017810665</v>
      </c>
      <c r="G23" s="11">
        <v>0.58857468700453019</v>
      </c>
      <c r="H23" s="11">
        <v>0.63798831385368149</v>
      </c>
      <c r="I23" s="11">
        <v>0.65008960231199586</v>
      </c>
      <c r="J23" s="11">
        <v>0.60104647180599635</v>
      </c>
      <c r="K23" s="11">
        <v>0.57150566633031463</v>
      </c>
      <c r="L23" s="11">
        <v>0.57683900944254862</v>
      </c>
      <c r="M23" s="11">
        <v>0.57045271034356404</v>
      </c>
      <c r="N23" s="51"/>
      <c r="O23" s="104"/>
      <c r="P23" s="5"/>
      <c r="R23" s="7"/>
    </row>
    <row r="24" spans="2:18" x14ac:dyDescent="0.25">
      <c r="B24" s="130" t="s">
        <v>60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61" t="s">
        <v>26</v>
      </c>
      <c r="G25" s="1"/>
      <c r="H25" s="1"/>
      <c r="I25" s="1"/>
      <c r="J25" s="1"/>
      <c r="K25" s="1"/>
      <c r="L25" s="1"/>
      <c r="M25" s="1"/>
      <c r="R25" s="7"/>
    </row>
    <row r="26" spans="2:18" x14ac:dyDescent="0.25">
      <c r="B26" s="62" t="s">
        <v>25</v>
      </c>
      <c r="G26" s="1"/>
      <c r="H26" s="1"/>
      <c r="M26" s="25"/>
      <c r="N26" s="25"/>
      <c r="O26" s="25"/>
      <c r="P26" s="1"/>
      <c r="R26" s="7"/>
    </row>
    <row r="27" spans="2:18" x14ac:dyDescent="0.25">
      <c r="B27" s="63"/>
      <c r="C27" s="25"/>
      <c r="D27" s="25"/>
      <c r="J27" s="25"/>
      <c r="L27" s="12"/>
      <c r="M27" s="25"/>
      <c r="N27" s="25"/>
      <c r="O27" s="25"/>
      <c r="P27" s="25"/>
      <c r="R27" s="7"/>
    </row>
    <row r="28" spans="2:18" ht="15.75" thickBot="1" x14ac:dyDescent="0.3">
      <c r="B28" s="63"/>
      <c r="G28" s="1"/>
      <c r="H28" s="1"/>
      <c r="I28" s="1"/>
      <c r="J28" s="1"/>
      <c r="K28" s="1"/>
      <c r="L28" s="1"/>
      <c r="M28" s="1"/>
      <c r="R28" s="7"/>
    </row>
    <row r="29" spans="2:18" x14ac:dyDescent="0.25">
      <c r="D29" s="147" t="s">
        <v>61</v>
      </c>
      <c r="E29" s="148"/>
      <c r="F29" s="148"/>
      <c r="G29" s="148"/>
      <c r="H29" s="148"/>
      <c r="I29" s="148"/>
      <c r="J29" s="148"/>
      <c r="K29" s="148"/>
      <c r="L29" s="149"/>
      <c r="R29" s="7"/>
    </row>
    <row r="30" spans="2:18" x14ac:dyDescent="0.25">
      <c r="C30" s="131" t="s">
        <v>53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33"/>
      <c r="R30" s="7"/>
    </row>
    <row r="31" spans="2:18" ht="15.75" thickBot="1" x14ac:dyDescent="0.3">
      <c r="R31" s="7"/>
    </row>
    <row r="32" spans="2:18" ht="15.75" thickBot="1" x14ac:dyDescent="0.3">
      <c r="B32" s="59" t="s">
        <v>0</v>
      </c>
      <c r="C32" s="6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3" t="s">
        <v>12</v>
      </c>
      <c r="O32" s="2" t="s">
        <v>13</v>
      </c>
      <c r="P32" s="3" t="s">
        <v>14</v>
      </c>
      <c r="R32" s="7"/>
    </row>
    <row r="33" spans="1:18" x14ac:dyDescent="0.25">
      <c r="B33" s="60">
        <v>2016</v>
      </c>
      <c r="C33" s="8">
        <v>11.107394470942522</v>
      </c>
      <c r="D33" s="9">
        <v>11.307994105820159</v>
      </c>
      <c r="E33" s="9">
        <v>11.19899249374005</v>
      </c>
      <c r="F33" s="9">
        <v>9.7516667151591356</v>
      </c>
      <c r="G33" s="9">
        <v>10.371684699061229</v>
      </c>
      <c r="H33" s="9">
        <v>11.095326015961852</v>
      </c>
      <c r="I33" s="9">
        <v>10.686957341815837</v>
      </c>
      <c r="J33" s="9">
        <v>10.477766799203673</v>
      </c>
      <c r="K33" s="9">
        <v>11.654315190813744</v>
      </c>
      <c r="L33" s="9">
        <v>11.461512914041812</v>
      </c>
      <c r="M33" s="9">
        <v>12.657008815357123</v>
      </c>
      <c r="N33" s="10">
        <v>13.397995579485114</v>
      </c>
      <c r="O33" s="31">
        <f t="shared" ref="O33:O40" si="2">AVERAGE(C33:N33)</f>
        <v>11.264051261783523</v>
      </c>
      <c r="P33" s="4"/>
      <c r="R33" s="7"/>
    </row>
    <row r="34" spans="1:18" x14ac:dyDescent="0.25">
      <c r="B34" s="60">
        <v>2017</v>
      </c>
      <c r="C34" s="8">
        <v>11.93170171560282</v>
      </c>
      <c r="D34" s="9">
        <v>14.885219147230288</v>
      </c>
      <c r="E34" s="9">
        <v>14.45952622899871</v>
      </c>
      <c r="F34" s="9">
        <v>14.13993700070032</v>
      </c>
      <c r="G34" s="9">
        <v>14.829737812733512</v>
      </c>
      <c r="H34" s="9">
        <v>14.602262653615837</v>
      </c>
      <c r="I34" s="9">
        <v>14.117163060169787</v>
      </c>
      <c r="J34" s="9">
        <v>14.813682803107509</v>
      </c>
      <c r="K34" s="9">
        <v>14.190606834087538</v>
      </c>
      <c r="L34" s="9">
        <v>12.877260988802492</v>
      </c>
      <c r="M34" s="9">
        <v>13.125689223899327</v>
      </c>
      <c r="N34" s="10">
        <v>14.498569327681622</v>
      </c>
      <c r="O34" s="31">
        <f t="shared" si="2"/>
        <v>14.03927973305248</v>
      </c>
      <c r="P34" s="4">
        <f>O34/O33-1</f>
        <v>0.24637924728598337</v>
      </c>
      <c r="R34" s="7"/>
    </row>
    <row r="35" spans="1:18" x14ac:dyDescent="0.25">
      <c r="B35" s="60">
        <v>2018</v>
      </c>
      <c r="C35" s="8">
        <v>13.548451716670186</v>
      </c>
      <c r="D35" s="9">
        <v>14.530929238614602</v>
      </c>
      <c r="E35" s="9">
        <v>14.024826433649936</v>
      </c>
      <c r="F35" s="9">
        <v>13.292788582955843</v>
      </c>
      <c r="G35" s="9">
        <v>15.489613453830072</v>
      </c>
      <c r="H35" s="9">
        <v>15.318355353596834</v>
      </c>
      <c r="I35" s="9">
        <v>13.112928396210387</v>
      </c>
      <c r="J35" s="9">
        <v>14.137525878543098</v>
      </c>
      <c r="K35" s="9">
        <v>14.059384984647648</v>
      </c>
      <c r="L35" s="9">
        <v>12.438720088824969</v>
      </c>
      <c r="M35" s="9">
        <v>13.870779381880844</v>
      </c>
      <c r="N35" s="10">
        <v>13.43410682656177</v>
      </c>
      <c r="O35" s="31">
        <f t="shared" si="2"/>
        <v>13.938200861332183</v>
      </c>
      <c r="P35" s="4">
        <f>O35/O34-1</f>
        <v>-7.1997191908875768E-3</v>
      </c>
      <c r="R35" s="7"/>
    </row>
    <row r="36" spans="1:18" x14ac:dyDescent="0.25">
      <c r="B36" s="60">
        <v>2019</v>
      </c>
      <c r="C36" s="8">
        <v>14.384223485942178</v>
      </c>
      <c r="D36" s="9">
        <v>13.568914573444999</v>
      </c>
      <c r="E36" s="9">
        <v>14.457997008083131</v>
      </c>
      <c r="F36" s="9">
        <v>14.900933198991504</v>
      </c>
      <c r="G36" s="9">
        <v>14.297141664895056</v>
      </c>
      <c r="H36" s="9">
        <v>16.889090075947731</v>
      </c>
      <c r="I36" s="9">
        <v>17.413691764826979</v>
      </c>
      <c r="J36" s="9">
        <v>17.614904564835243</v>
      </c>
      <c r="K36" s="9">
        <v>17.350089554063477</v>
      </c>
      <c r="L36" s="9">
        <v>16.852768046786572</v>
      </c>
      <c r="M36" s="9">
        <v>17.435087775770114</v>
      </c>
      <c r="N36" s="10">
        <v>14.455320626232034</v>
      </c>
      <c r="O36" s="31">
        <f t="shared" si="2"/>
        <v>15.801680194984918</v>
      </c>
      <c r="P36" s="4">
        <f>O36/O35-1</f>
        <v>0.13369583005669416</v>
      </c>
      <c r="R36" s="7"/>
    </row>
    <row r="37" spans="1:18" x14ac:dyDescent="0.25">
      <c r="B37" s="60" t="s">
        <v>70</v>
      </c>
      <c r="C37" s="8">
        <v>16.869672431791425</v>
      </c>
      <c r="D37" s="9">
        <v>18.459052996453273</v>
      </c>
      <c r="E37" s="9">
        <v>20.594136512283576</v>
      </c>
      <c r="F37" s="9">
        <v>20.465648935472956</v>
      </c>
      <c r="G37" s="9">
        <v>19.597259910014007</v>
      </c>
      <c r="H37" s="9">
        <v>19.664454285933328</v>
      </c>
      <c r="I37" s="9">
        <v>18.054260703043905</v>
      </c>
      <c r="J37" s="9">
        <v>18.275935663386999</v>
      </c>
      <c r="K37" s="9">
        <v>18.02993007233481</v>
      </c>
      <c r="L37" s="9">
        <v>16.59739130966679</v>
      </c>
      <c r="M37" s="9">
        <v>16.324828496508367</v>
      </c>
      <c r="N37" s="10">
        <v>20.547191221220224</v>
      </c>
      <c r="O37" s="31">
        <f t="shared" si="2"/>
        <v>18.623313544842471</v>
      </c>
      <c r="P37" s="4">
        <f t="shared" ref="P37:P40" si="3">O37/O36-1</f>
        <v>0.17856540032705337</v>
      </c>
      <c r="R37" s="7"/>
    </row>
    <row r="38" spans="1:18" x14ac:dyDescent="0.25">
      <c r="B38" s="60" t="s">
        <v>71</v>
      </c>
      <c r="C38" s="8">
        <v>18.921657913410947</v>
      </c>
      <c r="D38" s="9">
        <v>21.202983704365231</v>
      </c>
      <c r="E38" s="9">
        <v>20.732094193560812</v>
      </c>
      <c r="F38" s="9">
        <v>22.269406315909539</v>
      </c>
      <c r="G38" s="9">
        <v>22.758681326460696</v>
      </c>
      <c r="H38" s="9">
        <v>22.98338805027295</v>
      </c>
      <c r="I38" s="9">
        <v>23.307842281013023</v>
      </c>
      <c r="J38" s="9">
        <v>23.57711537479091</v>
      </c>
      <c r="K38" s="9">
        <v>21.781419227482683</v>
      </c>
      <c r="L38" s="9">
        <v>21.18480160292723</v>
      </c>
      <c r="M38" s="9">
        <v>21.299698781195833</v>
      </c>
      <c r="N38" s="10">
        <v>21.343058107456169</v>
      </c>
      <c r="O38" s="31">
        <f t="shared" si="2"/>
        <v>21.780178906570498</v>
      </c>
      <c r="P38" s="4">
        <f t="shared" si="3"/>
        <v>0.16951147571707437</v>
      </c>
      <c r="R38" s="7"/>
    </row>
    <row r="39" spans="1:18" x14ac:dyDescent="0.25">
      <c r="B39" s="72">
        <v>2022</v>
      </c>
      <c r="C39" s="8">
        <v>25.398881942994716</v>
      </c>
      <c r="D39" s="9">
        <v>22.554264664028864</v>
      </c>
      <c r="E39" s="9">
        <v>22.790116984727817</v>
      </c>
      <c r="F39" s="9">
        <v>25.465962928325862</v>
      </c>
      <c r="G39" s="9">
        <v>25.06662511476345</v>
      </c>
      <c r="H39" s="9">
        <v>28.285457877046632</v>
      </c>
      <c r="I39" s="9">
        <v>25.306610913026688</v>
      </c>
      <c r="J39" s="9">
        <v>24.8</v>
      </c>
      <c r="K39" s="9">
        <v>24.8</v>
      </c>
      <c r="L39" s="9">
        <v>26.7</v>
      </c>
      <c r="M39" s="9">
        <v>23.5</v>
      </c>
      <c r="N39" s="10">
        <v>22.2</v>
      </c>
      <c r="O39" s="31">
        <f t="shared" si="2"/>
        <v>24.738993368742836</v>
      </c>
      <c r="P39" s="4">
        <f t="shared" si="3"/>
        <v>0.13584895123518681</v>
      </c>
      <c r="R39" s="7"/>
    </row>
    <row r="40" spans="1:18" x14ac:dyDescent="0.25">
      <c r="B40" s="72">
        <v>2023</v>
      </c>
      <c r="C40" s="8">
        <v>23.805623821958999</v>
      </c>
      <c r="D40" s="9">
        <v>23.71939912650981</v>
      </c>
      <c r="E40" s="9">
        <v>22.736548614748493</v>
      </c>
      <c r="F40" s="9">
        <v>21.792936853140496</v>
      </c>
      <c r="G40" s="9">
        <v>22.169317177543689</v>
      </c>
      <c r="H40" s="9">
        <v>22.532841048931839</v>
      </c>
      <c r="I40" s="9">
        <v>22.222836270710761</v>
      </c>
      <c r="J40" s="9">
        <v>19.911966617571046</v>
      </c>
      <c r="K40" s="9">
        <v>19.866041628335775</v>
      </c>
      <c r="L40" s="9">
        <v>21.039203512639116</v>
      </c>
      <c r="M40" s="9">
        <v>18.848305214862965</v>
      </c>
      <c r="N40" s="10">
        <v>20.076724201649878</v>
      </c>
      <c r="O40" s="31">
        <f t="shared" si="2"/>
        <v>21.560145340716904</v>
      </c>
      <c r="P40" s="4">
        <f t="shared" si="3"/>
        <v>-0.12849544767825261</v>
      </c>
      <c r="R40" s="7"/>
    </row>
    <row r="41" spans="1:18" x14ac:dyDescent="0.25">
      <c r="B41" s="72">
        <v>2024</v>
      </c>
      <c r="C41" s="8">
        <v>20.023221463369872</v>
      </c>
      <c r="D41" s="9">
        <v>19.481474280604932</v>
      </c>
      <c r="E41" s="9">
        <v>20.184065730309698</v>
      </c>
      <c r="F41" s="9">
        <v>20.661854241510039</v>
      </c>
      <c r="G41" s="9">
        <v>20.028202620433099</v>
      </c>
      <c r="H41" s="9">
        <v>21.108197608478569</v>
      </c>
      <c r="I41" s="9">
        <v>22.574515907567005</v>
      </c>
      <c r="J41" s="9">
        <v>21.493360297067937</v>
      </c>
      <c r="K41" s="9">
        <v>22.714988779627852</v>
      </c>
      <c r="L41" s="9">
        <v>22.132814381755971</v>
      </c>
      <c r="M41" s="9">
        <v>22.350694683055288</v>
      </c>
      <c r="N41" s="10">
        <v>23.387204682701107</v>
      </c>
      <c r="O41" s="31">
        <v>21.345049556373443</v>
      </c>
      <c r="P41" s="4">
        <v>-9.9765461199023964E-3</v>
      </c>
      <c r="R41" s="7"/>
    </row>
    <row r="42" spans="1:18" ht="15.75" thickBot="1" x14ac:dyDescent="0.3">
      <c r="B42" s="73">
        <v>2025</v>
      </c>
      <c r="C42" s="13">
        <v>25.448130855766241</v>
      </c>
      <c r="D42" s="11">
        <v>24.3</v>
      </c>
      <c r="E42" s="11">
        <v>25.225098890119618</v>
      </c>
      <c r="F42" s="11">
        <v>26.124633979533911</v>
      </c>
      <c r="G42" s="11">
        <v>24.532970103722828</v>
      </c>
      <c r="H42" s="11">
        <v>26.061822620922889</v>
      </c>
      <c r="I42" s="11">
        <v>26.163506134648586</v>
      </c>
      <c r="J42" s="11">
        <v>24.067703870527513</v>
      </c>
      <c r="K42" s="11">
        <v>22.843081483222676</v>
      </c>
      <c r="L42" s="11">
        <v>23.029143773974869</v>
      </c>
      <c r="M42" s="11">
        <v>22.660663465687737</v>
      </c>
      <c r="N42" s="51"/>
      <c r="O42" s="104"/>
      <c r="P42" s="5"/>
      <c r="R42" s="7"/>
    </row>
    <row r="43" spans="1:18" x14ac:dyDescent="0.25">
      <c r="B43" s="130" t="s">
        <v>60</v>
      </c>
      <c r="C43" s="130"/>
      <c r="D43" s="130"/>
      <c r="E43" s="130"/>
      <c r="F43" s="130"/>
      <c r="R43" s="7"/>
    </row>
    <row r="44" spans="1:18" x14ac:dyDescent="0.25">
      <c r="A44" s="52"/>
      <c r="B44" s="61" t="s">
        <v>26</v>
      </c>
      <c r="G44" s="1"/>
      <c r="H44" s="1"/>
      <c r="I44" s="1"/>
      <c r="J44" s="1"/>
      <c r="K44" s="1"/>
      <c r="L44" s="1"/>
      <c r="M44" s="1"/>
      <c r="R44" s="7"/>
    </row>
    <row r="45" spans="1:18" x14ac:dyDescent="0.25">
      <c r="A45" s="52"/>
      <c r="B45" s="62" t="s">
        <v>25</v>
      </c>
      <c r="G45" s="1"/>
      <c r="H45" s="1"/>
      <c r="I45" s="1"/>
      <c r="J45" s="1"/>
      <c r="K45" s="1"/>
      <c r="L45" s="1"/>
      <c r="M45" s="1"/>
      <c r="R45" s="7"/>
    </row>
    <row r="47" spans="1:18" x14ac:dyDescent="0.25">
      <c r="C47" s="58"/>
    </row>
    <row r="48" spans="1:18" x14ac:dyDescent="0.25">
      <c r="C48" s="58"/>
      <c r="D48" s="58"/>
      <c r="E48" s="58"/>
      <c r="F48" s="58"/>
      <c r="G48" s="58"/>
      <c r="H48" s="58"/>
    </row>
  </sheetData>
  <mergeCells count="6">
    <mergeCell ref="B43:F43"/>
    <mergeCell ref="D10:L10"/>
    <mergeCell ref="C11:M11"/>
    <mergeCell ref="B24:F24"/>
    <mergeCell ref="D29:L29"/>
    <mergeCell ref="C30:M30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3:O35 O17" formulaRange="1"/>
    <ignoredError sqref="B37:B38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36"/>
  <sheetViews>
    <sheetView showGridLines="0" zoomScale="95" zoomScaleNormal="95" workbookViewId="0">
      <pane ySplit="13" topLeftCell="A116" activePane="bottomLeft" state="frozen"/>
      <selection pane="bottomLeft" activeCell="F131" sqref="F131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50" t="s">
        <v>68</v>
      </c>
      <c r="E10" s="151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11">
        <v>0.66749090978249792</v>
      </c>
      <c r="E122" s="123">
        <v>29.160675375667985</v>
      </c>
      <c r="F122" s="80">
        <v>0.90131441368887355</v>
      </c>
      <c r="G122" s="74">
        <v>39.375722790825819</v>
      </c>
      <c r="H122" s="78">
        <v>0.58251037736091382</v>
      </c>
      <c r="I122" s="115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2">
        <v>43.116999999999997</v>
      </c>
      <c r="D123" s="113">
        <v>0.66</v>
      </c>
      <c r="E123" s="12">
        <v>28.6</v>
      </c>
      <c r="F123" s="113">
        <v>0.96</v>
      </c>
      <c r="G123" s="128">
        <v>41.5</v>
      </c>
      <c r="H123" s="120">
        <v>0.56366382659428205</v>
      </c>
      <c r="I123" s="116">
        <v>24.3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18">
        <v>42.271000000000001</v>
      </c>
      <c r="D124" s="114">
        <v>0.69080750319471407</v>
      </c>
      <c r="E124" s="127">
        <v>29.201123967543758</v>
      </c>
      <c r="F124" s="18">
        <v>0.91466870830591007</v>
      </c>
      <c r="G124" s="129">
        <v>38.663960968799124</v>
      </c>
      <c r="H124" s="18">
        <v>0.59674715266068035</v>
      </c>
      <c r="I124" s="117">
        <v>25.225098890119618</v>
      </c>
    </row>
    <row r="125" spans="2:18" x14ac:dyDescent="0.25">
      <c r="B125" s="66">
        <v>45748</v>
      </c>
      <c r="C125" s="118">
        <v>42.3</v>
      </c>
      <c r="D125" s="114">
        <v>0.70353559548865829</v>
      </c>
      <c r="E125" s="127">
        <v>29.759555689170245</v>
      </c>
      <c r="F125" s="18">
        <v>0.9039158607196397</v>
      </c>
      <c r="G125" s="129">
        <v>38.235640908440757</v>
      </c>
      <c r="H125" s="18">
        <v>0.61760364017810665</v>
      </c>
      <c r="I125" s="117">
        <v>26.124633979533911</v>
      </c>
    </row>
    <row r="126" spans="2:18" x14ac:dyDescent="0.25">
      <c r="B126" s="66">
        <v>45778</v>
      </c>
      <c r="C126" s="118">
        <v>41.682000000000002</v>
      </c>
      <c r="D126" s="119">
        <v>0.67509572762446035</v>
      </c>
      <c r="E126" s="122">
        <v>28.139340118842757</v>
      </c>
      <c r="F126" s="18">
        <v>0.88703323733196815</v>
      </c>
      <c r="G126" s="64">
        <v>36.973319398471098</v>
      </c>
      <c r="H126" s="18">
        <v>0.58857468700453019</v>
      </c>
      <c r="I126" s="17">
        <v>24.532970103722828</v>
      </c>
    </row>
    <row r="127" spans="2:18" x14ac:dyDescent="0.25">
      <c r="B127" s="66">
        <v>45809</v>
      </c>
      <c r="C127" s="118">
        <v>40.85</v>
      </c>
      <c r="D127" s="119">
        <v>0.71303585589945584</v>
      </c>
      <c r="E127" s="122">
        <v>29.127514713492772</v>
      </c>
      <c r="F127" s="18">
        <v>0.89275519945489024</v>
      </c>
      <c r="G127" s="64">
        <v>36.469049897732269</v>
      </c>
      <c r="H127" s="18">
        <v>0.63798831385368149</v>
      </c>
      <c r="I127" s="17">
        <v>26.061822620922889</v>
      </c>
    </row>
    <row r="128" spans="2:18" x14ac:dyDescent="0.25">
      <c r="B128" s="66">
        <v>45839</v>
      </c>
      <c r="C128" s="118">
        <v>40.246000000000002</v>
      </c>
      <c r="D128" s="119">
        <v>0.73072631723197623</v>
      </c>
      <c r="E128" s="122">
        <v>29.408811363318119</v>
      </c>
      <c r="F128" s="18">
        <v>0.92058976279341642</v>
      </c>
      <c r="G128" s="64">
        <v>37.050055593383838</v>
      </c>
      <c r="H128" s="18">
        <v>0.65008960231199586</v>
      </c>
      <c r="I128" s="17">
        <v>26.163506134648586</v>
      </c>
    </row>
    <row r="129" spans="2:9" x14ac:dyDescent="0.25">
      <c r="B129" s="66">
        <v>45870</v>
      </c>
      <c r="C129" s="118">
        <v>40.042999999999999</v>
      </c>
      <c r="D129" s="119">
        <v>0.6784458526678363</v>
      </c>
      <c r="E129" s="122">
        <v>27.167007278378168</v>
      </c>
      <c r="F129" s="18">
        <v>0.94637328854533587</v>
      </c>
      <c r="G129" s="64">
        <v>37.895625593220885</v>
      </c>
      <c r="H129" s="18">
        <v>0.60104647180599635</v>
      </c>
      <c r="I129" s="17">
        <v>24.067703870527513</v>
      </c>
    </row>
    <row r="130" spans="2:9" x14ac:dyDescent="0.25">
      <c r="B130" s="66">
        <v>45901</v>
      </c>
      <c r="C130" s="118">
        <v>39.97</v>
      </c>
      <c r="D130" s="119">
        <v>0.68121770389792347</v>
      </c>
      <c r="E130" s="122">
        <v>27.228271624800001</v>
      </c>
      <c r="F130" s="18">
        <v>1.0736561809911689</v>
      </c>
      <c r="G130" s="64">
        <v>42.914037554217018</v>
      </c>
      <c r="H130" s="18">
        <v>0.57150566633031463</v>
      </c>
      <c r="I130" s="17">
        <v>22.843081483222676</v>
      </c>
    </row>
    <row r="131" spans="2:9" x14ac:dyDescent="0.25">
      <c r="B131" s="66">
        <v>45931</v>
      </c>
      <c r="C131" s="118">
        <v>39.923000000000002</v>
      </c>
      <c r="D131" s="119">
        <v>0.67997807492073437</v>
      </c>
      <c r="E131" s="122">
        <v>27.146764685060479</v>
      </c>
      <c r="F131" s="18">
        <v>1.0481634160456053</v>
      </c>
      <c r="G131" s="64">
        <v>41.845828058788697</v>
      </c>
      <c r="H131" s="18">
        <v>0.57683900944254862</v>
      </c>
      <c r="I131" s="17">
        <v>23.029143773974869</v>
      </c>
    </row>
    <row r="132" spans="2:9" x14ac:dyDescent="0.25">
      <c r="B132" s="82">
        <v>45962</v>
      </c>
      <c r="C132" s="124">
        <v>39.723999999999997</v>
      </c>
      <c r="D132" s="125">
        <v>0.68425185235984654</v>
      </c>
      <c r="E132" s="126">
        <v>27.18122058314254</v>
      </c>
      <c r="F132" s="79">
        <v>1.1029077451785465</v>
      </c>
      <c r="G132" s="76">
        <v>43.811907269472577</v>
      </c>
      <c r="H132" s="79">
        <v>0.57045271034356404</v>
      </c>
      <c r="I132" s="77">
        <v>22.660663465687737</v>
      </c>
    </row>
    <row r="133" spans="2:9" x14ac:dyDescent="0.25">
      <c r="B133" s="121"/>
      <c r="C133" s="122"/>
      <c r="D133" s="122"/>
      <c r="E133" s="122"/>
      <c r="F133" s="64"/>
      <c r="G133" s="64"/>
      <c r="H133" s="64"/>
      <c r="I133" s="64"/>
    </row>
    <row r="134" spans="2:9" x14ac:dyDescent="0.25">
      <c r="B134" s="23" t="s">
        <v>22</v>
      </c>
    </row>
    <row r="135" spans="2:9" x14ac:dyDescent="0.25">
      <c r="B135" s="33" t="s">
        <v>26</v>
      </c>
    </row>
    <row r="136" spans="2:9" x14ac:dyDescent="0.25">
      <c r="B136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B36" sqref="B36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552E70-C9FC-47BE-B164-87F5E70AAC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2026-01-20T15:00:47Z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