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636" documentId="8_{21D55B1D-43E5-48D2-806C-6561B2CBF33D}" xr6:coauthVersionLast="47" xr6:coauthVersionMax="47" xr10:uidLastSave="{EFC81F5F-7429-48D8-87FC-534A00B8DF37}"/>
  <bookViews>
    <workbookView xWindow="-120" yWindow="-120" windowWidth="29040" windowHeight="15720" xr2:uid="{00000000-000D-0000-FFFF-FFFF00000000}"/>
  </bookViews>
  <sheets>
    <sheet name="Promedio" sheetId="1" r:id="rId1"/>
    <sheet name="Mercado Interno" sheetId="8" r:id="rId2"/>
    <sheet name="Exportación" sheetId="9" r:id="rId3"/>
    <sheet name="Listado Datos" sheetId="4" r:id="rId4"/>
    <sheet name="Metodología de cálculo" sheetId="7" r:id="rId5"/>
  </sheets>
  <definedNames>
    <definedName name="_ftn1" localSheetId="4">'Metodología de cálculo'!$B$40</definedName>
    <definedName name="_ftnref1" localSheetId="4">'Metodología de cálculo'!$B$17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9" l="1"/>
  <c r="O37" i="9"/>
  <c r="O38" i="9"/>
  <c r="P38" i="9" s="1"/>
  <c r="O39" i="9"/>
  <c r="P39" i="9" s="1"/>
  <c r="O40" i="9"/>
  <c r="O18" i="9"/>
  <c r="O19" i="9"/>
  <c r="P19" i="9" s="1"/>
  <c r="O20" i="9"/>
  <c r="O21" i="9"/>
  <c r="P21" i="9" s="1"/>
  <c r="P37" i="8"/>
  <c r="P38" i="8"/>
  <c r="P39" i="8"/>
  <c r="O36" i="8"/>
  <c r="O37" i="8"/>
  <c r="O38" i="8"/>
  <c r="O39" i="8"/>
  <c r="O40" i="8"/>
  <c r="P40" i="8" s="1"/>
  <c r="O20" i="8"/>
  <c r="O21" i="8"/>
  <c r="P21" i="8" s="1"/>
  <c r="O37" i="1"/>
  <c r="O38" i="1"/>
  <c r="P38" i="1" s="1"/>
  <c r="O39" i="1"/>
  <c r="O40" i="1"/>
  <c r="P19" i="1"/>
  <c r="O20" i="1"/>
  <c r="P20" i="1" s="1"/>
  <c r="O21" i="1"/>
  <c r="O18" i="1"/>
  <c r="O19" i="1"/>
  <c r="P20" i="9" l="1"/>
  <c r="P40" i="9"/>
  <c r="P37" i="9"/>
  <c r="P39" i="1"/>
  <c r="P21" i="1"/>
  <c r="P40" i="1"/>
  <c r="I80" i="4"/>
  <c r="I91" i="4"/>
  <c r="I92" i="4"/>
  <c r="G91" i="4"/>
  <c r="G92" i="4"/>
  <c r="E91" i="4"/>
  <c r="E92" i="4"/>
  <c r="G90" i="4"/>
  <c r="E90" i="4"/>
  <c r="E89" i="4"/>
  <c r="G89" i="4"/>
  <c r="I90" i="4"/>
  <c r="E88" i="4"/>
  <c r="G88" i="4"/>
  <c r="I89" i="4"/>
  <c r="E87" i="4"/>
  <c r="G87" i="4"/>
  <c r="I88" i="4"/>
  <c r="E86" i="4"/>
  <c r="G86" i="4"/>
  <c r="I87" i="4"/>
  <c r="O19" i="8"/>
  <c r="I86" i="4"/>
  <c r="G85" i="4"/>
  <c r="E85" i="4"/>
  <c r="E84" i="4"/>
  <c r="G84" i="4"/>
  <c r="I85" i="4"/>
  <c r="I84" i="4"/>
  <c r="G83" i="4"/>
  <c r="E83" i="4"/>
  <c r="E82" i="4"/>
  <c r="G82" i="4"/>
  <c r="I83" i="4"/>
  <c r="E81" i="4"/>
  <c r="I82" i="4"/>
  <c r="G81" i="4"/>
  <c r="E80" i="4"/>
  <c r="I81" i="4"/>
  <c r="G80" i="4"/>
  <c r="G79" i="4"/>
  <c r="E79" i="4"/>
  <c r="I79" i="4"/>
  <c r="G78" i="4"/>
  <c r="E78" i="4"/>
  <c r="E77" i="4"/>
  <c r="I77" i="4"/>
  <c r="G76" i="4"/>
  <c r="E76" i="4"/>
  <c r="I76" i="4"/>
  <c r="I75" i="4"/>
  <c r="I74" i="4"/>
  <c r="G75" i="4"/>
  <c r="G74" i="4"/>
  <c r="E75" i="4"/>
  <c r="E74" i="4"/>
  <c r="O18" i="8"/>
  <c r="P18" i="8" s="1"/>
  <c r="E73" i="4"/>
  <c r="G73" i="4"/>
  <c r="I73" i="4"/>
  <c r="I72" i="4"/>
  <c r="G72" i="4"/>
  <c r="E72" i="4"/>
  <c r="E71" i="4"/>
  <c r="G71" i="4"/>
  <c r="I71" i="4"/>
  <c r="I70" i="4"/>
  <c r="G70" i="4"/>
  <c r="E70" i="4"/>
  <c r="I69" i="4"/>
  <c r="G69" i="4"/>
  <c r="E69" i="4"/>
  <c r="E68" i="4"/>
  <c r="G68" i="4"/>
  <c r="I68" i="4"/>
  <c r="I67" i="4"/>
  <c r="G67" i="4"/>
  <c r="E67" i="4"/>
  <c r="I66" i="4"/>
  <c r="G66" i="4"/>
  <c r="E66" i="4"/>
  <c r="I65" i="4"/>
  <c r="G65" i="4"/>
  <c r="E65" i="4"/>
  <c r="I64" i="4"/>
  <c r="G64" i="4"/>
  <c r="E64" i="4"/>
  <c r="I63" i="4"/>
  <c r="G63" i="4"/>
  <c r="E63" i="4"/>
  <c r="I62" i="4"/>
  <c r="G62" i="4"/>
  <c r="E62" i="4"/>
  <c r="O17" i="9"/>
  <c r="P18" i="9" s="1"/>
  <c r="O35" i="8"/>
  <c r="O17" i="8"/>
  <c r="O16" i="8"/>
  <c r="O36" i="1"/>
  <c r="O35" i="1"/>
  <c r="O17" i="1"/>
  <c r="O16" i="1"/>
  <c r="I61" i="4"/>
  <c r="G61" i="4"/>
  <c r="E61" i="4"/>
  <c r="I60" i="4"/>
  <c r="G60" i="4"/>
  <c r="E60" i="4"/>
  <c r="I59" i="4"/>
  <c r="G59" i="4"/>
  <c r="E59" i="4"/>
  <c r="I58" i="4"/>
  <c r="G58" i="4"/>
  <c r="E58" i="4"/>
  <c r="I57" i="4"/>
  <c r="G57" i="4"/>
  <c r="E57" i="4"/>
  <c r="I56" i="4"/>
  <c r="G56" i="4"/>
  <c r="E56" i="4"/>
  <c r="E29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O15" i="1"/>
  <c r="P15" i="1" s="1"/>
  <c r="O35" i="9"/>
  <c r="P36" i="9" s="1"/>
  <c r="O16" i="9"/>
  <c r="O15" i="8"/>
  <c r="O34" i="9"/>
  <c r="O15" i="9"/>
  <c r="P16" i="9" s="1"/>
  <c r="O14" i="9"/>
  <c r="O34" i="8"/>
  <c r="O14" i="8"/>
  <c r="P15" i="8" s="1"/>
  <c r="O33" i="1"/>
  <c r="O14" i="1"/>
  <c r="O33" i="9"/>
  <c r="P34" i="9" s="1"/>
  <c r="O33" i="8"/>
  <c r="O34" i="1"/>
  <c r="P34" i="1" s="1"/>
  <c r="P17" i="9" l="1"/>
  <c r="P15" i="9"/>
  <c r="P35" i="8"/>
  <c r="P20" i="8"/>
  <c r="P19" i="8"/>
  <c r="P16" i="1"/>
  <c r="P36" i="1"/>
  <c r="P17" i="1"/>
  <c r="P18" i="1"/>
  <c r="P37" i="1"/>
  <c r="P17" i="8"/>
  <c r="P36" i="8"/>
  <c r="P34" i="8"/>
  <c r="P35" i="1"/>
  <c r="P16" i="8"/>
  <c r="P35" i="9"/>
</calcChain>
</file>

<file path=xl/sharedStrings.xml><?xml version="1.0" encoding="utf-8"?>
<sst xmlns="http://schemas.openxmlformats.org/spreadsheetml/2006/main" count="206" uniqueCount="73">
  <si>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</si>
  <si>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</si>
  <si>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</si>
  <si>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</si>
  <si>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</si>
  <si>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</si>
  <si>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</si>
  <si>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</si>
  <si>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</si>
  <si>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</si>
  <si>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</si>
  <si>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</si>
  <si>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</si>
  <si>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</si>
  <si>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</si>
  <si>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INALE</t>
  </si>
  <si>
    <t>Tipo de cambio ($/US$)</t>
  </si>
  <si>
    <t>Considera Mercado Interno y Exportación ponderando según litros destinados a ambos mercado</t>
  </si>
  <si>
    <t>Precio promedio en $/lt de leche equivalente</t>
  </si>
  <si>
    <t>Fecha</t>
  </si>
  <si>
    <t>Precio promedio en US$/lt de leche equivalente</t>
  </si>
  <si>
    <t>Acceder al listado de datos</t>
  </si>
  <si>
    <t>Fuente: INALE, BCU</t>
  </si>
  <si>
    <t>Precio promedio de venta de la Industria  ($/lt de leche equivalente) *</t>
  </si>
  <si>
    <t>2017</t>
  </si>
  <si>
    <t xml:space="preserve"> Se determina para cada mes y considerando los principales productos de cada destino.</t>
  </si>
  <si>
    <t xml:space="preserve">* El indicador se determina en base a la ponderación del precio de exportación por el correspondiente volumen de leche equivalente y el de mercado interno ponderado por su leche equivalente. </t>
  </si>
  <si>
    <t>Metodología de cálculo</t>
  </si>
  <si>
    <t>Manteca</t>
  </si>
  <si>
    <t>Suero</t>
  </si>
  <si>
    <t xml:space="preserve">1- Determinación de la leche equivalente comercializada total: se realiza en base a los kilos (o litros) de productos comercializados en cada mes que se multiplican por </t>
  </si>
  <si>
    <t>conversores para determinar la leche equivalente utilizada.</t>
  </si>
  <si>
    <t>En el cuadro se detallan los productos incluidos en el cálculo del indicador por destino.</t>
  </si>
  <si>
    <t>Productos</t>
  </si>
  <si>
    <t>Exportación</t>
  </si>
  <si>
    <t>Mercado Interno</t>
  </si>
  <si>
    <t>Leche en polvo entera</t>
  </si>
  <si>
    <t>X</t>
  </si>
  <si>
    <t>Leche en polvo descremada</t>
  </si>
  <si>
    <t>Quesos pasta blanda</t>
  </si>
  <si>
    <t>Quesos pasta dura</t>
  </si>
  <si>
    <t>Quesos pasta semidura</t>
  </si>
  <si>
    <t>Queso pasteurizado</t>
  </si>
  <si>
    <t>Yogur</t>
  </si>
  <si>
    <t>Leche fluida</t>
  </si>
  <si>
    <t>Helado</t>
  </si>
  <si>
    <t>Dulce de leche</t>
  </si>
  <si>
    <t>Crema doble</t>
  </si>
  <si>
    <t>Leche UHT</t>
  </si>
  <si>
    <t>Caseína y caseinatos</t>
  </si>
  <si>
    <t>Acceder a la metodología</t>
  </si>
  <si>
    <t>Acceder a la hoja principal</t>
  </si>
  <si>
    <t>Precio promedio de venta de la Industria  en el Mercado Interno (US$/lt de leche equivalente)</t>
  </si>
  <si>
    <t>Cambio metodológico se incluyen todos los productos con este destino</t>
  </si>
  <si>
    <t>2016</t>
  </si>
  <si>
    <t>2018</t>
  </si>
  <si>
    <t>Fuente: INALE en base a datos de INE y BCU</t>
  </si>
  <si>
    <t>Se considera el valor de venta en puerta de planta y el volumen de leche equivalente que se vendió en el mes en particular.</t>
  </si>
  <si>
    <t xml:space="preserve">Precio promedio de venta de la Industria  en el Mercado Interno ($/lt de leche equivalente) </t>
  </si>
  <si>
    <t>Precio promedio de venta de la Industria  a la Exportación (US$/lt de leche equivalente)*</t>
  </si>
  <si>
    <t>Fuente: INALE en base a  Dirección Nacional de Aduanas</t>
  </si>
  <si>
    <t xml:space="preserve">Precio promedio de venta de la Industria  a la Exportación ($/lt de leche equivalente) </t>
  </si>
  <si>
    <t>Precio mercado interno  en US$/lt de leche equivalente</t>
  </si>
  <si>
    <t>Precio mercado interno en $/lt de leche equivalente</t>
  </si>
  <si>
    <t>Precio exportación  en US$/lt de leche equivalente</t>
  </si>
  <si>
    <t>Precio exportación en $/lt de leche equivalente</t>
  </si>
  <si>
    <t>2- Determinación de la facturación por destino: se suman los ingresos en dólares obtenidos por exportación y por mercado interno para los productos considerados en el indicador.</t>
  </si>
  <si>
    <t>3- Cálculo del precio recibido por la industria por litro de leche equivalente por mercado: surge del cociente entre el ingreso total del mes en dólares y pesos y la leche equivalente total del mes.</t>
  </si>
  <si>
    <t>Precio de venta de la industria por destino *</t>
  </si>
  <si>
    <t>2019</t>
  </si>
  <si>
    <t>2020</t>
  </si>
  <si>
    <t>2021</t>
  </si>
  <si>
    <t xml:space="preserve">Precio promedio de venta de la Industria  (US$/lt de leche equivalente)*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</si>
</sst>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 * #,##0.00_ ;_ * \-#,##0.00_ ;_ * &quot;-&quot;??_ ;_ @_ 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Calibri"/>
      <family val="2"/>
    </font>
    <font>
      <u/>
      <sz val="6"/>
      <color indexed="12"/>
      <name val="Helv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2" borderId="0"/>
    <xf numFmtId="0" fontId="1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3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43" fontId="7" fillId="0" borderId="0" applyFont="0" applyFill="0" applyBorder="0" applyAlignment="0" applyProtection="0"/>
  </cellStyleXfs>
  <cellXfs count="152">
    <xf numFmtId="0" fontId="0" fillId="0" borderId="0" xfId="0"/>
    <xf numFmtId="166" fontId="0" fillId="0" borderId="0" xfId="0" applyNumberForma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9" fontId="18" fillId="0" borderId="3" xfId="32" applyFont="1" applyBorder="1"/>
    <xf numFmtId="9" fontId="18" fillId="0" borderId="4" xfId="32" applyFont="1" applyBorder="1"/>
    <xf numFmtId="0" fontId="18" fillId="0" borderId="5" xfId="0" applyFont="1" applyBorder="1"/>
    <xf numFmtId="17" fontId="0" fillId="0" borderId="0" xfId="0" applyNumberFormat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2" fontId="0" fillId="0" borderId="8" xfId="0" applyNumberFormat="1" applyBorder="1" applyAlignment="1">
      <alignment horizontal="center"/>
    </xf>
    <xf numFmtId="0" fontId="7" fillId="0" borderId="0" xfId="26"/>
    <xf numFmtId="168" fontId="7" fillId="0" borderId="0" xfId="16" applyNumberFormat="1"/>
    <xf numFmtId="17" fontId="7" fillId="0" borderId="9" xfId="26" applyNumberFormat="1" applyBorder="1" applyAlignment="1">
      <alignment horizontal="center"/>
    </xf>
    <xf numFmtId="2" fontId="7" fillId="0" borderId="10" xfId="26" applyNumberFormat="1" applyBorder="1"/>
    <xf numFmtId="2" fontId="7" fillId="0" borderId="11" xfId="26" applyNumberFormat="1" applyBorder="1"/>
    <xf numFmtId="17" fontId="7" fillId="0" borderId="11" xfId="26" applyNumberFormat="1" applyBorder="1" applyAlignment="1">
      <alignment horizontal="center"/>
    </xf>
    <xf numFmtId="0" fontId="18" fillId="0" borderId="0" xfId="26" applyFont="1" applyAlignment="1">
      <alignment wrapText="1"/>
    </xf>
    <xf numFmtId="168" fontId="11" fillId="0" borderId="0" xfId="12" applyNumberFormat="1" applyAlignment="1" applyProtection="1"/>
    <xf numFmtId="0" fontId="11" fillId="0" borderId="0" xfId="12" applyAlignment="1" applyProtection="1"/>
    <xf numFmtId="0" fontId="19" fillId="0" borderId="0" xfId="26" applyFont="1"/>
    <xf numFmtId="2" fontId="0" fillId="0" borderId="12" xfId="0" applyNumberFormat="1" applyBorder="1"/>
    <xf numFmtId="0" fontId="20" fillId="0" borderId="0" xfId="0" applyFont="1"/>
    <xf numFmtId="2" fontId="0" fillId="0" borderId="9" xfId="0" applyNumberFormat="1" applyBorder="1"/>
    <xf numFmtId="2" fontId="0" fillId="0" borderId="13" xfId="0" applyNumberFormat="1" applyBorder="1"/>
    <xf numFmtId="49" fontId="0" fillId="0" borderId="0" xfId="0" applyNumberFormat="1"/>
    <xf numFmtId="49" fontId="18" fillId="0" borderId="14" xfId="0" applyNumberFormat="1" applyFont="1" applyBorder="1"/>
    <xf numFmtId="49" fontId="18" fillId="0" borderId="15" xfId="0" applyNumberFormat="1" applyFont="1" applyBorder="1"/>
    <xf numFmtId="2" fontId="18" fillId="0" borderId="6" xfId="0" applyNumberFormat="1" applyFont="1" applyBorder="1"/>
    <xf numFmtId="2" fontId="18" fillId="0" borderId="7" xfId="0" applyNumberFormat="1" applyFont="1" applyBorder="1"/>
    <xf numFmtId="0" fontId="3" fillId="0" borderId="0" xfId="0" applyFont="1"/>
    <xf numFmtId="0" fontId="15" fillId="0" borderId="0" xfId="0" applyFont="1"/>
    <xf numFmtId="0" fontId="21" fillId="0" borderId="0" xfId="0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0" xfId="12" applyAlignment="1" applyProtection="1">
      <alignment vertic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18" fillId="0" borderId="0" xfId="0" applyNumberFormat="1" applyFont="1"/>
    <xf numFmtId="9" fontId="18" fillId="0" borderId="0" xfId="32" applyFont="1"/>
    <xf numFmtId="0" fontId="19" fillId="0" borderId="0" xfId="0" applyFont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8" fillId="0" borderId="19" xfId="26" applyFont="1" applyBorder="1" applyAlignment="1">
      <alignment vertical="center" wrapText="1"/>
    </xf>
    <xf numFmtId="2" fontId="0" fillId="0" borderId="11" xfId="0" applyNumberFormat="1" applyBorder="1"/>
    <xf numFmtId="2" fontId="7" fillId="0" borderId="20" xfId="26" applyNumberFormat="1" applyBorder="1"/>
    <xf numFmtId="2" fontId="0" fillId="0" borderId="21" xfId="0" applyNumberFormat="1" applyBorder="1"/>
    <xf numFmtId="49" fontId="19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3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2" fontId="7" fillId="0" borderId="0" xfId="26" applyNumberFormat="1"/>
    <xf numFmtId="2" fontId="0" fillId="0" borderId="10" xfId="0" applyNumberFormat="1" applyBorder="1"/>
    <xf numFmtId="17" fontId="7" fillId="0" borderId="20" xfId="26" applyNumberFormat="1" applyBorder="1" applyAlignment="1">
      <alignment horizontal="center"/>
    </xf>
    <xf numFmtId="2" fontId="18" fillId="0" borderId="0" xfId="0" applyNumberFormat="1" applyFont="1"/>
    <xf numFmtId="49" fontId="18" fillId="0" borderId="0" xfId="0" applyNumberFormat="1" applyFont="1"/>
    <xf numFmtId="9" fontId="18" fillId="0" borderId="0" xfId="32" applyFont="1" applyBorder="1"/>
    <xf numFmtId="0" fontId="18" fillId="0" borderId="15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7" fillId="0" borderId="23" xfId="26" applyNumberFormat="1" applyBorder="1"/>
    <xf numFmtId="2" fontId="7" fillId="0" borderId="24" xfId="26" applyNumberFormat="1" applyBorder="1"/>
    <xf numFmtId="2" fontId="7" fillId="0" borderId="13" xfId="26" applyNumberFormat="1" applyBorder="1"/>
    <xf numFmtId="2" fontId="7" fillId="0" borderId="12" xfId="26" applyNumberFormat="1" applyBorder="1"/>
    <xf numFmtId="2" fontId="7" fillId="0" borderId="26" xfId="26" applyNumberFormat="1" applyBorder="1"/>
    <xf numFmtId="2" fontId="7" fillId="0" borderId="9" xfId="26" applyNumberFormat="1" applyBorder="1"/>
    <xf numFmtId="2" fontId="0" fillId="0" borderId="26" xfId="0" applyNumberFormat="1" applyBorder="1"/>
    <xf numFmtId="17" fontId="7" fillId="0" borderId="25" xfId="26" applyNumberFormat="1" applyBorder="1" applyAlignment="1">
      <alignment horizontal="center"/>
    </xf>
    <xf numFmtId="17" fontId="7" fillId="0" borderId="21" xfId="26" applyNumberFormat="1" applyBorder="1" applyAlignment="1">
      <alignment horizontal="center"/>
    </xf>
    <xf numFmtId="168" fontId="18" fillId="0" borderId="27" xfId="16" applyNumberFormat="1" applyFont="1" applyBorder="1" applyAlignment="1">
      <alignment horizontal="center" wrapText="1"/>
    </xf>
    <xf numFmtId="0" fontId="8" fillId="4" borderId="19" xfId="26" applyFont="1" applyFill="1" applyBorder="1" applyAlignment="1">
      <alignment horizontal="center" vertical="center" wrapText="1"/>
    </xf>
    <xf numFmtId="0" fontId="8" fillId="4" borderId="28" xfId="26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6" borderId="19" xfId="26" applyFont="1" applyFill="1" applyBorder="1" applyAlignment="1">
      <alignment horizontal="center" vertical="center" wrapText="1"/>
    </xf>
    <xf numFmtId="0" fontId="8" fillId="6" borderId="28" xfId="26" applyFont="1" applyFill="1" applyBorder="1" applyAlignment="1">
      <alignment horizontal="center" vertical="center" wrapText="1"/>
    </xf>
    <xf numFmtId="49" fontId="18" fillId="0" borderId="6" xfId="0" applyNumberFormat="1" applyFont="1" applyBorder="1"/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49" fontId="18" fillId="0" borderId="5" xfId="0" applyNumberFormat="1" applyFon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8" xfId="0" applyNumberFormat="1" applyBorder="1"/>
    <xf numFmtId="2" fontId="18" fillId="0" borderId="16" xfId="0" applyNumberFormat="1" applyFont="1" applyBorder="1"/>
    <xf numFmtId="9" fontId="18" fillId="0" borderId="18" xfId="32" applyFont="1" applyBorder="1"/>
    <xf numFmtId="2" fontId="18" fillId="0" borderId="8" xfId="0" applyNumberFormat="1" applyFont="1" applyBorder="1"/>
    <xf numFmtId="2" fontId="7" fillId="0" borderId="11" xfId="26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7" fillId="0" borderId="25" xfId="42" applyNumberFormat="1" applyBorder="1" applyAlignment="1">
      <alignment horizontal="right"/>
    </xf>
    <xf numFmtId="2" fontId="7" fillId="0" borderId="20" xfId="42" applyNumberFormat="1" applyBorder="1" applyAlignment="1">
      <alignment horizontal="right"/>
    </xf>
    <xf numFmtId="2" fontId="7" fillId="0" borderId="21" xfId="42" applyNumberFormat="1" applyBorder="1" applyAlignment="1">
      <alignment horizontal="right"/>
    </xf>
    <xf numFmtId="2" fontId="0" fillId="0" borderId="7" xfId="32" applyNumberFormat="1" applyFont="1" applyBorder="1" applyAlignment="1">
      <alignment horizontal="center"/>
    </xf>
    <xf numFmtId="2" fontId="0" fillId="0" borderId="26" xfId="0" applyNumberFormat="1" applyBorder="1" applyAlignment="1">
      <alignment horizontal="right"/>
    </xf>
    <xf numFmtId="2" fontId="0" fillId="0" borderId="20" xfId="0" applyNumberFormat="1" applyBorder="1"/>
    <xf numFmtId="0" fontId="0" fillId="0" borderId="11" xfId="0" applyBorder="1"/>
    <xf numFmtId="2" fontId="7" fillId="0" borderId="11" xfId="32" applyNumberFormat="1" applyBorder="1"/>
    <xf numFmtId="2" fontId="7" fillId="0" borderId="24" xfId="26" applyNumberFormat="1" applyBorder="1" applyAlignment="1">
      <alignment horizontal="right"/>
    </xf>
    <xf numFmtId="43" fontId="0" fillId="0" borderId="10" xfId="42" applyFont="1" applyBorder="1" applyAlignment="1">
      <alignment horizontal="right"/>
    </xf>
    <xf numFmtId="43" fontId="7" fillId="0" borderId="10" xfId="26" applyNumberFormat="1" applyBorder="1" applyAlignment="1">
      <alignment horizontal="right"/>
    </xf>
    <xf numFmtId="2" fontId="7" fillId="0" borderId="20" xfId="16" applyNumberFormat="1" applyBorder="1"/>
    <xf numFmtId="2" fontId="7" fillId="0" borderId="11" xfId="16" applyNumberFormat="1" applyBorder="1"/>
    <xf numFmtId="43" fontId="0" fillId="0" borderId="11" xfId="42" applyFont="1" applyBorder="1" applyAlignment="1">
      <alignment vertical="center"/>
    </xf>
    <xf numFmtId="17" fontId="7" fillId="0" borderId="0" xfId="26" applyNumberFormat="1" applyAlignment="1">
      <alignment horizontal="center"/>
    </xf>
    <xf numFmtId="2" fontId="7" fillId="0" borderId="0" xfId="16" applyNumberFormat="1" applyBorder="1"/>
    <xf numFmtId="2" fontId="0" fillId="0" borderId="23" xfId="0" applyNumberFormat="1" applyBorder="1" applyAlignment="1">
      <alignment horizontal="right"/>
    </xf>
    <xf numFmtId="2" fontId="7" fillId="0" borderId="21" xfId="16" applyNumberFormat="1" applyBorder="1"/>
    <xf numFmtId="2" fontId="7" fillId="0" borderId="9" xfId="16" applyNumberFormat="1" applyBorder="1"/>
    <xf numFmtId="2" fontId="7" fillId="0" borderId="13" xfId="16" applyNumberFormat="1" applyBorder="1"/>
    <xf numFmtId="164" fontId="7" fillId="0" borderId="0" xfId="16" applyBorder="1"/>
    <xf numFmtId="43" fontId="0" fillId="0" borderId="0" xfId="42" applyFont="1" applyBorder="1" applyAlignment="1">
      <alignment horizontal="center"/>
    </xf>
    <xf numFmtId="43" fontId="7" fillId="0" borderId="0" xfId="42" applyBorder="1"/>
    <xf numFmtId="0" fontId="19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8" fontId="24" fillId="0" borderId="5" xfId="16" applyNumberFormat="1" applyFont="1" applyBorder="1" applyAlignment="1">
      <alignment horizontal="center"/>
    </xf>
    <xf numFmtId="168" fontId="24" fillId="0" borderId="2" xfId="16" applyNumberFormat="1" applyFont="1" applyBorder="1" applyAlignment="1">
      <alignment horizontal="center"/>
    </xf>
  </cellXfs>
  <cellStyles count="43">
    <cellStyle name="datos principales" xfId="1" xr:uid="{00000000-0005-0000-0000-000000000000}"/>
    <cellStyle name="datos secundarios" xfId="2" xr:uid="{00000000-0005-0000-0000-000001000000}"/>
    <cellStyle name="Euro" xfId="3" xr:uid="{00000000-0005-0000-0000-000002000000}"/>
    <cellStyle name="Euro 2" xfId="4" xr:uid="{00000000-0005-0000-0000-000003000000}"/>
    <cellStyle name="F2" xfId="5" xr:uid="{00000000-0005-0000-0000-000004000000}"/>
    <cellStyle name="F3" xfId="6" xr:uid="{00000000-0005-0000-0000-000005000000}"/>
    <cellStyle name="F4" xfId="7" xr:uid="{00000000-0005-0000-0000-000006000000}"/>
    <cellStyle name="F5" xfId="8" xr:uid="{00000000-0005-0000-0000-000007000000}"/>
    <cellStyle name="F6" xfId="9" xr:uid="{00000000-0005-0000-0000-000008000000}"/>
    <cellStyle name="F7" xfId="10" xr:uid="{00000000-0005-0000-0000-000009000000}"/>
    <cellStyle name="F8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linea de totales" xfId="15" xr:uid="{00000000-0005-0000-0000-00000E000000}"/>
    <cellStyle name="Millares" xfId="42" builtinId="3"/>
    <cellStyle name="Millares 2" xfId="16" xr:uid="{00000000-0005-0000-0000-00000F000000}"/>
    <cellStyle name="Millares 2 2" xfId="17" xr:uid="{00000000-0005-0000-0000-000010000000}"/>
    <cellStyle name="Millares 2 3" xfId="18" xr:uid="{00000000-0005-0000-0000-000011000000}"/>
    <cellStyle name="Millares 2 4" xfId="19" xr:uid="{00000000-0005-0000-0000-000012000000}"/>
    <cellStyle name="Millares 2 5" xfId="20" xr:uid="{00000000-0005-0000-0000-000013000000}"/>
    <cellStyle name="Millares 2 6" xfId="21" xr:uid="{00000000-0005-0000-0000-000014000000}"/>
    <cellStyle name="Millares 2 7" xfId="22" xr:uid="{00000000-0005-0000-0000-000015000000}"/>
    <cellStyle name="Millares 3" xfId="23" xr:uid="{00000000-0005-0000-0000-000016000000}"/>
    <cellStyle name="Millares 4" xfId="24" xr:uid="{00000000-0005-0000-0000-000017000000}"/>
    <cellStyle name="Normal" xfId="0" builtinId="0"/>
    <cellStyle name="Normal 2" xfId="25" xr:uid="{00000000-0005-0000-0000-000019000000}"/>
    <cellStyle name="Normal 2 2" xfId="26" xr:uid="{00000000-0005-0000-0000-00001A000000}"/>
    <cellStyle name="Normal 2 2 2" xfId="27" xr:uid="{00000000-0005-0000-0000-00001B000000}"/>
    <cellStyle name="Normal 2 2 3" xfId="28" xr:uid="{00000000-0005-0000-0000-00001C000000}"/>
    <cellStyle name="Normal 2 3" xfId="29" xr:uid="{00000000-0005-0000-0000-00001D000000}"/>
    <cellStyle name="Normal 3" xfId="30" xr:uid="{00000000-0005-0000-0000-00001E000000}"/>
    <cellStyle name="Notas al pie" xfId="31" xr:uid="{00000000-0005-0000-0000-00001F000000}"/>
    <cellStyle name="Porcentaje" xfId="32" builtinId="5"/>
    <cellStyle name="Porcentaje 2" xfId="33" xr:uid="{00000000-0005-0000-0000-000021000000}"/>
    <cellStyle name="Porcentaje 3" xfId="34" xr:uid="{00000000-0005-0000-0000-000022000000}"/>
    <cellStyle name="Porcentual 2" xfId="35" xr:uid="{00000000-0005-0000-0000-000023000000}"/>
    <cellStyle name="Porcentual 2 2" xfId="36" xr:uid="{00000000-0005-0000-0000-000024000000}"/>
    <cellStyle name="Porcentual 3" xfId="37" xr:uid="{00000000-0005-0000-0000-000025000000}"/>
    <cellStyle name="subtitulos de las filas" xfId="38" xr:uid="{00000000-0005-0000-0000-000026000000}"/>
    <cellStyle name="titulo del informe" xfId="39" xr:uid="{00000000-0005-0000-0000-000027000000}"/>
    <cellStyle name="titulos de las columnas" xfId="40" xr:uid="{00000000-0005-0000-0000-000028000000}"/>
    <cellStyle name="titulos de las filas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9</xdr:col>
      <xdr:colOff>142875</xdr:colOff>
      <xdr:row>8</xdr:row>
      <xdr:rowOff>0</xdr:rowOff>
    </xdr:to>
    <xdr:pic>
      <xdr:nvPicPr>
        <xdr:cNvPr id="1279" name="Imagen 3">
          <a:extLst>
            <a:ext uri="{FF2B5EF4-FFF2-40B4-BE49-F238E27FC236}">
              <a16:creationId xmlns:a16="http://schemas.microsoft.com/office/drawing/2014/main" id="{7E5537FC-8A3C-16EF-5653-A23747AF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2162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95250</xdr:rowOff>
    </xdr:from>
    <xdr:to>
      <xdr:col>10</xdr:col>
      <xdr:colOff>152400</xdr:colOff>
      <xdr:row>8</xdr:row>
      <xdr:rowOff>38100</xdr:rowOff>
    </xdr:to>
    <xdr:pic>
      <xdr:nvPicPr>
        <xdr:cNvPr id="5227" name="Imagen 3">
          <a:extLst>
            <a:ext uri="{FF2B5EF4-FFF2-40B4-BE49-F238E27FC236}">
              <a16:creationId xmlns:a16="http://schemas.microsoft.com/office/drawing/2014/main" id="{DA615693-51E6-E9B7-8E06-BAF5F23F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0"/>
          <a:ext cx="2076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171450</xdr:rowOff>
    </xdr:from>
    <xdr:to>
      <xdr:col>10</xdr:col>
      <xdr:colOff>400050</xdr:colOff>
      <xdr:row>8</xdr:row>
      <xdr:rowOff>104775</xdr:rowOff>
    </xdr:to>
    <xdr:pic>
      <xdr:nvPicPr>
        <xdr:cNvPr id="6240" name="Picture 2">
          <a:extLst>
            <a:ext uri="{FF2B5EF4-FFF2-40B4-BE49-F238E27FC236}">
              <a16:creationId xmlns:a16="http://schemas.microsoft.com/office/drawing/2014/main" id="{94BC96AC-A07E-CEE1-31A9-D342B1F4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7145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2242" name="Imagen 3">
          <a:extLst>
            <a:ext uri="{FF2B5EF4-FFF2-40B4-BE49-F238E27FC236}">
              <a16:creationId xmlns:a16="http://schemas.microsoft.com/office/drawing/2014/main" id="{9498DA82-0F88-FDF8-2232-C8D1499C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305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0</xdr:row>
      <xdr:rowOff>0</xdr:rowOff>
    </xdr:from>
    <xdr:to>
      <xdr:col>3</xdr:col>
      <xdr:colOff>742950</xdr:colOff>
      <xdr:row>7</xdr:row>
      <xdr:rowOff>219075</xdr:rowOff>
    </xdr:to>
    <xdr:pic>
      <xdr:nvPicPr>
        <xdr:cNvPr id="4202" name="Imagen 3">
          <a:extLst>
            <a:ext uri="{FF2B5EF4-FFF2-40B4-BE49-F238E27FC236}">
              <a16:creationId xmlns:a16="http://schemas.microsoft.com/office/drawing/2014/main" id="{1BC9F505-6444-7C8C-7313-E6B26486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124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B9:R57"/>
  <sheetViews>
    <sheetView showGridLines="0" tabSelected="1" zoomScaleNormal="100" workbookViewId="0">
      <selection activeCell="I44" sqref="I44"/>
    </sheetView>
  </sheetViews>
  <sheetFormatPr baseColWidth="10" defaultRowHeight="15" x14ac:dyDescent="0.25"/>
  <cols>
    <col min="1" max="1" width="16.28515625" customWidth="1"/>
    <col min="2" max="2" width="11.42578125" style="28" customWidth="1"/>
    <col min="10" max="10" width="11.42578125" customWidth="1"/>
    <col min="16" max="16" width="11.42578125" customWidth="1"/>
  </cols>
  <sheetData>
    <row r="9" spans="2:16" ht="15.75" thickBot="1" x14ac:dyDescent="0.3"/>
    <row r="10" spans="2:16" ht="15.75" thickBot="1" x14ac:dyDescent="0.3">
      <c r="E10" s="134" t="s">
        <v>72</v>
      </c>
      <c r="F10" s="135"/>
      <c r="G10" s="135"/>
      <c r="H10" s="135"/>
      <c r="I10" s="135"/>
      <c r="J10" s="135"/>
      <c r="K10" s="136"/>
      <c r="M10" s="22" t="s">
        <v>21</v>
      </c>
    </row>
    <row r="11" spans="2:16" x14ac:dyDescent="0.25">
      <c r="D11" s="131" t="s">
        <v>17</v>
      </c>
      <c r="E11" s="132"/>
      <c r="F11" s="132"/>
      <c r="G11" s="132"/>
      <c r="H11" s="132"/>
      <c r="I11" s="132"/>
      <c r="J11" s="132"/>
      <c r="K11" s="132"/>
      <c r="L11" s="133"/>
      <c r="M11" s="22" t="s">
        <v>50</v>
      </c>
    </row>
    <row r="12" spans="2:16" ht="15.75" thickBot="1" x14ac:dyDescent="0.3"/>
    <row r="13" spans="2:16" ht="15.75" thickBot="1" x14ac:dyDescent="0.3">
      <c r="B13" s="93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3" t="s">
        <v>14</v>
      </c>
    </row>
    <row r="14" spans="2:16" x14ac:dyDescent="0.25">
      <c r="B14" s="90">
        <v>2016</v>
      </c>
      <c r="C14" s="9">
        <v>0.52994769472105163</v>
      </c>
      <c r="D14" s="9">
        <v>0.46289457851507332</v>
      </c>
      <c r="E14" s="9">
        <v>0.43020383125561601</v>
      </c>
      <c r="F14" s="9">
        <v>0.36358348909513433</v>
      </c>
      <c r="G14" s="9">
        <v>0.38731947396838762</v>
      </c>
      <c r="H14" s="9">
        <v>0.4285375186247235</v>
      </c>
      <c r="I14" s="9">
        <v>0.43541201010611558</v>
      </c>
      <c r="J14" s="9">
        <v>0.44893747451115901</v>
      </c>
      <c r="K14" s="9">
        <v>0.48466119975769978</v>
      </c>
      <c r="L14" s="9">
        <v>0.50105514567135456</v>
      </c>
      <c r="M14" s="9">
        <v>0.54521250867876125</v>
      </c>
      <c r="N14" s="9">
        <v>0.62556588443563099</v>
      </c>
      <c r="O14" s="102">
        <f t="shared" ref="O14:O21" si="0">AVERAGE(C14:N14)</f>
        <v>0.47027756744505905</v>
      </c>
      <c r="P14" s="103"/>
    </row>
    <row r="15" spans="2:16" x14ac:dyDescent="0.25">
      <c r="B15" s="90">
        <v>2017</v>
      </c>
      <c r="C15" s="9">
        <v>0.51750948422678911</v>
      </c>
      <c r="D15" s="9">
        <v>0.63814855936595616</v>
      </c>
      <c r="E15" s="9">
        <v>0.58354947254159417</v>
      </c>
      <c r="F15" s="9">
        <v>0.59630594857142438</v>
      </c>
      <c r="G15" s="9">
        <v>0.60016401033655187</v>
      </c>
      <c r="H15" s="9">
        <v>0.58063780651327068</v>
      </c>
      <c r="I15" s="9">
        <v>0.60513296972657304</v>
      </c>
      <c r="J15" s="9">
        <v>0.61715048886305834</v>
      </c>
      <c r="K15" s="9">
        <v>0.58039891383935605</v>
      </c>
      <c r="L15" s="9">
        <v>0.5327006119922103</v>
      </c>
      <c r="M15" s="9">
        <v>0.54452374224830868</v>
      </c>
      <c r="N15" s="9">
        <v>0.69440405025589425</v>
      </c>
      <c r="O15" s="31">
        <f t="shared" si="0"/>
        <v>0.59088550487341551</v>
      </c>
      <c r="P15" s="4">
        <f t="shared" ref="P15:P21" si="1">+O15/O14-1</f>
        <v>0.2564611747985337</v>
      </c>
    </row>
    <row r="16" spans="2:16" x14ac:dyDescent="0.25">
      <c r="B16" s="90">
        <v>2018</v>
      </c>
      <c r="C16" s="9">
        <v>0.63338357697340719</v>
      </c>
      <c r="D16" s="9">
        <v>0.63887631379573895</v>
      </c>
      <c r="E16" s="9">
        <v>0.59083289669696715</v>
      </c>
      <c r="F16" s="9">
        <v>0.57310353386095114</v>
      </c>
      <c r="G16" s="9">
        <v>0.57256155914903595</v>
      </c>
      <c r="H16" s="9">
        <v>0.54739639863828327</v>
      </c>
      <c r="I16" s="9">
        <v>0.4895842945192842</v>
      </c>
      <c r="J16" s="9">
        <v>0.5129544106111974</v>
      </c>
      <c r="K16" s="9">
        <v>0.49968761668858253</v>
      </c>
      <c r="L16" s="9">
        <v>0.44606319795086202</v>
      </c>
      <c r="M16" s="9">
        <v>0.50052192266435225</v>
      </c>
      <c r="N16" s="9">
        <v>0.54928093736690164</v>
      </c>
      <c r="O16" s="31">
        <f t="shared" si="0"/>
        <v>0.54618722157629696</v>
      </c>
      <c r="P16" s="4">
        <f t="shared" si="1"/>
        <v>-7.5646268064562205E-2</v>
      </c>
    </row>
    <row r="17" spans="2:18" x14ac:dyDescent="0.25">
      <c r="B17" s="90">
        <v>2019</v>
      </c>
      <c r="C17" s="9">
        <v>0.53942084601319351</v>
      </c>
      <c r="D17" s="9">
        <v>0.532439956614711</v>
      </c>
      <c r="E17" s="9">
        <v>0.52515454124218963</v>
      </c>
      <c r="F17" s="9">
        <v>0.52320626983882745</v>
      </c>
      <c r="G17" s="9">
        <v>0.47126394311116571</v>
      </c>
      <c r="H17" s="9">
        <v>0.52605196078425998</v>
      </c>
      <c r="I17" s="9">
        <v>0.54704605170699572</v>
      </c>
      <c r="J17" s="9">
        <v>0.53475808403158387</v>
      </c>
      <c r="K17" s="9">
        <v>0.54061965252829869</v>
      </c>
      <c r="L17" s="9">
        <v>0.53539647550304847</v>
      </c>
      <c r="M17" s="9">
        <v>0.53250202533398139</v>
      </c>
      <c r="N17" s="9">
        <v>0.4907530022073579</v>
      </c>
      <c r="O17" s="31">
        <f t="shared" si="0"/>
        <v>0.52488440074296772</v>
      </c>
      <c r="P17" s="4">
        <f t="shared" si="1"/>
        <v>-3.9002781448912782E-2</v>
      </c>
    </row>
    <row r="18" spans="2:18" x14ac:dyDescent="0.25">
      <c r="B18" s="90" t="s">
        <v>70</v>
      </c>
      <c r="C18" s="9">
        <v>0.52703016010555293</v>
      </c>
      <c r="D18" s="9">
        <v>0.57663122118995436</v>
      </c>
      <c r="E18" s="9">
        <v>0.52185346903365215</v>
      </c>
      <c r="F18" s="9">
        <v>0.51680070513834075</v>
      </c>
      <c r="G18" s="9">
        <v>0.50241398693898576</v>
      </c>
      <c r="H18" s="9">
        <v>0.50034987742032966</v>
      </c>
      <c r="I18" s="9">
        <v>0.46344074176092848</v>
      </c>
      <c r="J18" s="9">
        <v>0.48626058930361232</v>
      </c>
      <c r="K18" s="9">
        <v>0.48787515179854118</v>
      </c>
      <c r="L18" s="9">
        <v>0.43932754513575512</v>
      </c>
      <c r="M18" s="9">
        <v>0.453036567751885</v>
      </c>
      <c r="N18" s="9">
        <v>0.58966505059739893</v>
      </c>
      <c r="O18" s="31">
        <f t="shared" si="0"/>
        <v>0.50539042218124475</v>
      </c>
      <c r="P18" s="4">
        <f t="shared" si="1"/>
        <v>-3.713956546266084E-2</v>
      </c>
    </row>
    <row r="19" spans="2:18" x14ac:dyDescent="0.25">
      <c r="B19" s="90" t="s">
        <v>71</v>
      </c>
      <c r="C19" s="9">
        <v>0.51848624947150723</v>
      </c>
      <c r="D19" s="9">
        <v>0.56052697946959695</v>
      </c>
      <c r="E19" s="9">
        <v>0.52583302052014824</v>
      </c>
      <c r="F19" s="9">
        <v>0.5501149847275445</v>
      </c>
      <c r="G19" s="9">
        <v>0.53893481642916174</v>
      </c>
      <c r="H19" s="9">
        <v>0.56036292545161492</v>
      </c>
      <c r="I19" s="9">
        <v>0.5575818740732057</v>
      </c>
      <c r="J19" s="9">
        <v>0.5787702353841041</v>
      </c>
      <c r="K19" s="9">
        <v>0.559893396804091</v>
      </c>
      <c r="L19" s="9">
        <v>0.54669728232735726</v>
      </c>
      <c r="M19" s="9">
        <v>0.55322658978840489</v>
      </c>
      <c r="N19" s="9">
        <v>0.59104872738772452</v>
      </c>
      <c r="O19" s="31">
        <f t="shared" si="0"/>
        <v>0.55345642348620505</v>
      </c>
      <c r="P19" s="4">
        <f t="shared" si="1"/>
        <v>9.510667237718784E-2</v>
      </c>
    </row>
    <row r="20" spans="2:18" x14ac:dyDescent="0.25">
      <c r="B20" s="91">
        <v>2022</v>
      </c>
      <c r="C20" s="9">
        <v>0.62158152637965214</v>
      </c>
      <c r="D20" s="9">
        <v>0.58007937247750696</v>
      </c>
      <c r="E20" s="9">
        <v>0.6055440160313379</v>
      </c>
      <c r="F20" s="9">
        <v>0.66631884798739771</v>
      </c>
      <c r="G20" s="9">
        <v>0.65825835762430351</v>
      </c>
      <c r="H20" s="9">
        <v>0.72719773675382415</v>
      </c>
      <c r="I20" s="9">
        <v>0.65637371292648905</v>
      </c>
      <c r="J20" s="9">
        <v>0.64688109469274024</v>
      </c>
      <c r="K20" s="9">
        <v>0.66</v>
      </c>
      <c r="L20" s="9">
        <v>0.71</v>
      </c>
      <c r="M20" s="9">
        <v>0.69</v>
      </c>
      <c r="N20" s="9">
        <v>0.73</v>
      </c>
      <c r="O20" s="31">
        <f t="shared" si="0"/>
        <v>0.66268622207277106</v>
      </c>
      <c r="P20" s="4">
        <f t="shared" si="1"/>
        <v>0.19735934745960826</v>
      </c>
    </row>
    <row r="21" spans="2:18" x14ac:dyDescent="0.25">
      <c r="B21" s="91">
        <v>2023</v>
      </c>
      <c r="C21" s="9">
        <v>0.68623503775097727</v>
      </c>
      <c r="D21" s="9">
        <v>0.71124762393704344</v>
      </c>
      <c r="E21" s="9">
        <v>0.68468220307216154</v>
      </c>
      <c r="F21" s="9">
        <v>0.64510405146244132</v>
      </c>
      <c r="G21" s="9">
        <v>0.65539987878067718</v>
      </c>
      <c r="H21" s="9">
        <v>0.66815473095051836</v>
      </c>
      <c r="I21" s="9">
        <v>0.68177096355171374</v>
      </c>
      <c r="J21" s="9">
        <v>0.63394327841150544</v>
      </c>
      <c r="K21" s="9">
        <v>0.62512767596857088</v>
      </c>
      <c r="L21" s="9">
        <v>0.64523657043725102</v>
      </c>
      <c r="M21" s="9">
        <v>0.596367919766566</v>
      </c>
      <c r="N21" s="9">
        <v>0.67279769859754035</v>
      </c>
      <c r="O21" s="31">
        <f t="shared" si="0"/>
        <v>0.65883896939058062</v>
      </c>
      <c r="P21" s="4">
        <f t="shared" si="1"/>
        <v>-5.8055419805724817E-3</v>
      </c>
    </row>
    <row r="22" spans="2:18" x14ac:dyDescent="0.25">
      <c r="B22" s="91">
        <v>2024</v>
      </c>
      <c r="C22" s="9">
        <v>0.62046988356632515</v>
      </c>
      <c r="D22" s="9">
        <v>0.64603083028913832</v>
      </c>
      <c r="E22" s="9">
        <v>0.66189897941972353</v>
      </c>
      <c r="F22" s="9">
        <v>0.65917059013465096</v>
      </c>
      <c r="G22" s="9">
        <v>0.6140555116204538</v>
      </c>
      <c r="H22" s="9">
        <v>0.63743063095769881</v>
      </c>
      <c r="I22" s="9">
        <v>0.65048501709699713</v>
      </c>
      <c r="J22" s="9">
        <v>0.61696969785438449</v>
      </c>
      <c r="K22" s="9">
        <v>0.64362222669493974</v>
      </c>
      <c r="L22" s="9">
        <v>0.62574341617292228</v>
      </c>
      <c r="M22" s="9">
        <v>0.63146273514707441</v>
      </c>
      <c r="N22" s="9">
        <v>0.65644367641085732</v>
      </c>
      <c r="O22" s="31">
        <v>0.63864859961376386</v>
      </c>
      <c r="P22" s="4">
        <v>-3.0645378787312216E-2</v>
      </c>
    </row>
    <row r="23" spans="2:18" ht="15.75" thickBot="1" x14ac:dyDescent="0.3">
      <c r="B23" s="92">
        <v>2025</v>
      </c>
      <c r="C23" s="11">
        <v>0.66749090978249792</v>
      </c>
      <c r="D23" s="11">
        <v>0.66</v>
      </c>
      <c r="E23" s="11">
        <v>0.69080750319471407</v>
      </c>
      <c r="F23" s="110">
        <v>0.70353559548865829</v>
      </c>
      <c r="G23" s="11">
        <v>0.67509572762446035</v>
      </c>
      <c r="H23" s="11">
        <v>0.71303585589945584</v>
      </c>
      <c r="I23" s="11">
        <v>0.73072631723197623</v>
      </c>
      <c r="J23" s="11">
        <v>0.6784458526678363</v>
      </c>
      <c r="K23" s="11">
        <v>0.68121770389792347</v>
      </c>
      <c r="L23" s="11"/>
      <c r="M23" s="11"/>
      <c r="N23" s="11"/>
      <c r="O23" s="104"/>
      <c r="P23" s="5"/>
      <c r="R23" s="7"/>
    </row>
    <row r="24" spans="2:18" x14ac:dyDescent="0.25">
      <c r="B24" s="130" t="s">
        <v>15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9"/>
      <c r="R24" s="7"/>
    </row>
    <row r="25" spans="2:18" x14ac:dyDescent="0.25">
      <c r="B25" s="33" t="s">
        <v>26</v>
      </c>
      <c r="G25" s="1"/>
      <c r="H25" s="1"/>
      <c r="I25" s="1"/>
      <c r="J25" s="1"/>
      <c r="K25" s="1"/>
      <c r="L25" s="1"/>
      <c r="M25" s="1"/>
      <c r="O25" s="12"/>
      <c r="R25" s="7"/>
    </row>
    <row r="26" spans="2:18" x14ac:dyDescent="0.25">
      <c r="B26" s="25" t="s">
        <v>25</v>
      </c>
      <c r="G26" s="1"/>
      <c r="H26" s="1"/>
      <c r="I26" s="1"/>
      <c r="J26" s="1"/>
      <c r="K26" s="1"/>
      <c r="L26" s="1"/>
      <c r="R26" s="7"/>
    </row>
    <row r="27" spans="2:18" x14ac:dyDescent="0.25">
      <c r="B27" s="25"/>
      <c r="D27" s="25"/>
      <c r="M27" s="25"/>
      <c r="R27" s="7"/>
    </row>
    <row r="28" spans="2:18" ht="15.75" thickBot="1" x14ac:dyDescent="0.3">
      <c r="B28"/>
      <c r="K28" s="1"/>
      <c r="L28" s="1"/>
      <c r="M28" s="1"/>
      <c r="N28" s="1"/>
    </row>
    <row r="29" spans="2:18" ht="15.75" thickBot="1" x14ac:dyDescent="0.3">
      <c r="E29" s="137" t="s">
        <v>23</v>
      </c>
      <c r="F29" s="138"/>
      <c r="G29" s="138"/>
      <c r="H29" s="138"/>
      <c r="I29" s="138"/>
      <c r="J29" s="138"/>
      <c r="K29" s="139"/>
      <c r="R29" s="7"/>
    </row>
    <row r="30" spans="2:18" x14ac:dyDescent="0.25">
      <c r="D30" s="131" t="s">
        <v>17</v>
      </c>
      <c r="E30" s="132"/>
      <c r="F30" s="132"/>
      <c r="G30" s="132"/>
      <c r="H30" s="132"/>
      <c r="I30" s="132"/>
      <c r="J30" s="132"/>
      <c r="K30" s="132"/>
      <c r="L30" s="133"/>
      <c r="O30" s="12"/>
      <c r="R30" s="7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</row>
    <row r="33" spans="2:18" x14ac:dyDescent="0.25">
      <c r="B33" s="30">
        <v>2016</v>
      </c>
      <c r="C33" s="98">
        <v>16.331928055913369</v>
      </c>
      <c r="D33" s="99">
        <v>14.697828657010607</v>
      </c>
      <c r="E33" s="99">
        <v>13.836645824674376</v>
      </c>
      <c r="F33" s="99">
        <v>11.458333658833158</v>
      </c>
      <c r="G33" s="99">
        <v>12.165704677347055</v>
      </c>
      <c r="H33" s="99">
        <v>13.190384823268991</v>
      </c>
      <c r="I33" s="99">
        <v>13.079776783587711</v>
      </c>
      <c r="J33" s="99">
        <v>12.970252576101894</v>
      </c>
      <c r="K33" s="99">
        <v>13.9485493290266</v>
      </c>
      <c r="L33" s="99">
        <v>14.105203405794303</v>
      </c>
      <c r="M33" s="99">
        <v>15.665045799358168</v>
      </c>
      <c r="N33" s="100">
        <v>18.041320107123596</v>
      </c>
      <c r="O33" s="67">
        <f t="shared" ref="O33:O40" si="2">AVERAGE(C33:N33)</f>
        <v>14.124247808169985</v>
      </c>
      <c r="P33" s="4"/>
    </row>
    <row r="34" spans="2:18" x14ac:dyDescent="0.25">
      <c r="B34" s="30">
        <v>2017</v>
      </c>
      <c r="C34" s="94">
        <v>14.806463853212664</v>
      </c>
      <c r="D34" s="12">
        <v>18.162984296673844</v>
      </c>
      <c r="E34" s="12">
        <v>16.582141811741941</v>
      </c>
      <c r="F34" s="12">
        <v>16.936877857274165</v>
      </c>
      <c r="G34" s="12">
        <v>16.883213774777541</v>
      </c>
      <c r="H34" s="12">
        <v>16.477339673233594</v>
      </c>
      <c r="I34" s="12">
        <v>17.331613385938777</v>
      </c>
      <c r="J34" s="12">
        <v>17.696173117659335</v>
      </c>
      <c r="K34" s="12">
        <v>16.779912998009625</v>
      </c>
      <c r="L34" s="12">
        <v>15.634762961971374</v>
      </c>
      <c r="M34" s="12">
        <v>15.916973509660313</v>
      </c>
      <c r="N34" s="95">
        <v>20.054388971390225</v>
      </c>
      <c r="O34" s="67">
        <f t="shared" si="2"/>
        <v>16.938570517628619</v>
      </c>
      <c r="P34" s="4">
        <f t="shared" ref="P34:P40" si="3">+O34/O33-1</f>
        <v>0.19925469643988603</v>
      </c>
    </row>
    <row r="35" spans="2:18" x14ac:dyDescent="0.25">
      <c r="B35" s="30">
        <v>2018</v>
      </c>
      <c r="C35" s="94">
        <v>18.069800067474333</v>
      </c>
      <c r="D35" s="12">
        <v>18.220752469454474</v>
      </c>
      <c r="E35" s="12">
        <v>16.774927603020291</v>
      </c>
      <c r="F35" s="12">
        <v>16.228572768340552</v>
      </c>
      <c r="G35" s="12">
        <v>17.498626370712838</v>
      </c>
      <c r="H35" s="12">
        <v>17.169635439688392</v>
      </c>
      <c r="I35" s="12">
        <v>15.248592437097626</v>
      </c>
      <c r="J35" s="12">
        <v>16.068809866806369</v>
      </c>
      <c r="K35" s="12">
        <v>16.422733210086953</v>
      </c>
      <c r="L35" s="12">
        <v>14.669234327812049</v>
      </c>
      <c r="M35" s="12">
        <v>16.285481797730029</v>
      </c>
      <c r="N35" s="95">
        <v>17.694536116337368</v>
      </c>
      <c r="O35" s="67">
        <f t="shared" si="2"/>
        <v>16.695975206213443</v>
      </c>
      <c r="P35" s="4">
        <f t="shared" si="3"/>
        <v>-1.432206520394963E-2</v>
      </c>
    </row>
    <row r="36" spans="2:18" x14ac:dyDescent="0.25">
      <c r="B36" s="30">
        <v>2019</v>
      </c>
      <c r="C36" s="94">
        <v>17.584040738338082</v>
      </c>
      <c r="D36" s="12">
        <v>17.362866985205724</v>
      </c>
      <c r="E36" s="12">
        <v>17.494473232401063</v>
      </c>
      <c r="F36" s="12">
        <v>17.860169227218215</v>
      </c>
      <c r="G36" s="12">
        <v>16.571054031617919</v>
      </c>
      <c r="H36" s="12">
        <v>18.543331617645165</v>
      </c>
      <c r="I36" s="12">
        <v>19.049784658592714</v>
      </c>
      <c r="J36" s="12">
        <v>19.224553120935443</v>
      </c>
      <c r="K36" s="12">
        <v>19.835875670915808</v>
      </c>
      <c r="L36" s="12">
        <v>19.970823932739211</v>
      </c>
      <c r="M36" s="12">
        <v>20.042843731545727</v>
      </c>
      <c r="N36" s="95">
        <v>18.444951587963548</v>
      </c>
      <c r="O36" s="67">
        <f t="shared" si="2"/>
        <v>18.498730711259885</v>
      </c>
      <c r="P36" s="4">
        <f t="shared" si="3"/>
        <v>0.10797545413073828</v>
      </c>
    </row>
    <row r="37" spans="2:18" x14ac:dyDescent="0.25">
      <c r="B37" s="30" t="s">
        <v>70</v>
      </c>
      <c r="C37" s="94">
        <v>19.812117778687945</v>
      </c>
      <c r="D37" s="12">
        <v>21.937358178950621</v>
      </c>
      <c r="E37" s="12">
        <v>22.618694908325587</v>
      </c>
      <c r="F37" s="12">
        <v>22.424499396657744</v>
      </c>
      <c r="G37" s="12">
        <v>21.819839452760153</v>
      </c>
      <c r="H37" s="12">
        <v>21.302896381047955</v>
      </c>
      <c r="I37" s="12">
        <v>19.95112393280797</v>
      </c>
      <c r="J37" s="12">
        <v>20.747280563817228</v>
      </c>
      <c r="K37" s="12">
        <v>20.730303075071813</v>
      </c>
      <c r="L37" s="12">
        <v>18.754892901845384</v>
      </c>
      <c r="M37" s="12">
        <v>19.357346466902541</v>
      </c>
      <c r="N37" s="95">
        <v>24.999439485127326</v>
      </c>
      <c r="O37" s="67">
        <f t="shared" si="2"/>
        <v>21.204649376833519</v>
      </c>
      <c r="P37" s="4">
        <f t="shared" si="3"/>
        <v>0.1462759098345372</v>
      </c>
    </row>
    <row r="38" spans="2:18" x14ac:dyDescent="0.25">
      <c r="B38" s="30" t="s">
        <v>71</v>
      </c>
      <c r="C38" s="94">
        <v>21.92678349015004</v>
      </c>
      <c r="D38" s="12">
        <v>23.951317832735874</v>
      </c>
      <c r="E38" s="12">
        <v>23.275472820303843</v>
      </c>
      <c r="F38" s="12">
        <v>24.254569676637438</v>
      </c>
      <c r="G38" s="12">
        <v>23.705047900636679</v>
      </c>
      <c r="H38" s="12">
        <v>24.434065001392216</v>
      </c>
      <c r="I38" s="12">
        <v>24.438813540628605</v>
      </c>
      <c r="J38" s="12">
        <v>25.015607113771747</v>
      </c>
      <c r="K38" s="12">
        <v>23.904648576550667</v>
      </c>
      <c r="L38" s="12">
        <v>23.844748665990014</v>
      </c>
      <c r="M38" s="12">
        <v>24.336437684791932</v>
      </c>
      <c r="N38" s="95">
        <v>26.198234841460891</v>
      </c>
      <c r="O38" s="67">
        <f t="shared" si="2"/>
        <v>24.107145595420828</v>
      </c>
      <c r="P38" s="4">
        <f t="shared" si="3"/>
        <v>0.13688017976653466</v>
      </c>
    </row>
    <row r="39" spans="2:18" x14ac:dyDescent="0.25">
      <c r="B39" s="70">
        <v>2022</v>
      </c>
      <c r="C39" s="94">
        <v>27.669701646790216</v>
      </c>
      <c r="D39" s="12">
        <v>25.047247224206274</v>
      </c>
      <c r="E39" s="12">
        <v>25.579995869211807</v>
      </c>
      <c r="F39" s="12">
        <v>27.41835427583343</v>
      </c>
      <c r="G39" s="12">
        <v>26.829294140051363</v>
      </c>
      <c r="H39" s="12">
        <v>28.924289979383353</v>
      </c>
      <c r="I39" s="12">
        <v>26.970395864149438</v>
      </c>
      <c r="J39" s="12">
        <v>26.2</v>
      </c>
      <c r="K39" s="12">
        <v>27</v>
      </c>
      <c r="L39" s="12">
        <v>29.1</v>
      </c>
      <c r="M39" s="12">
        <v>27.6</v>
      </c>
      <c r="N39" s="95">
        <v>28.5</v>
      </c>
      <c r="O39" s="67">
        <f t="shared" si="2"/>
        <v>27.236606583302159</v>
      </c>
      <c r="P39" s="4">
        <f t="shared" si="3"/>
        <v>0.12981466327045266</v>
      </c>
    </row>
    <row r="40" spans="2:18" x14ac:dyDescent="0.25">
      <c r="B40" s="70">
        <v>2023</v>
      </c>
      <c r="C40" s="94">
        <v>27.030798137010994</v>
      </c>
      <c r="D40" s="12">
        <v>27.759994762262806</v>
      </c>
      <c r="E40" s="12">
        <v>26.779558245681308</v>
      </c>
      <c r="F40" s="12">
        <v>25.018425323816398</v>
      </c>
      <c r="G40" s="12">
        <v>25.469494689295892</v>
      </c>
      <c r="H40" s="12">
        <v>25.523510722309805</v>
      </c>
      <c r="I40" s="12">
        <v>25.83093826704733</v>
      </c>
      <c r="J40" s="12">
        <v>23.99475308787548</v>
      </c>
      <c r="K40" s="12">
        <v>23.842369561441295</v>
      </c>
      <c r="L40" s="12">
        <v>25.64492749202854</v>
      </c>
      <c r="M40" s="12">
        <v>23.588765096919111</v>
      </c>
      <c r="N40" s="95">
        <v>26.443001587864057</v>
      </c>
      <c r="O40" s="67">
        <f t="shared" si="2"/>
        <v>25.577211414462752</v>
      </c>
      <c r="P40" s="4">
        <f t="shared" si="3"/>
        <v>-6.0925180373120558E-2</v>
      </c>
    </row>
    <row r="41" spans="2:18" x14ac:dyDescent="0.25">
      <c r="B41" s="70">
        <v>2024</v>
      </c>
      <c r="C41" s="94">
        <v>24.28445796019631</v>
      </c>
      <c r="D41" s="12">
        <v>25.265789777092444</v>
      </c>
      <c r="E41" s="12">
        <v>25.430820688285198</v>
      </c>
      <c r="F41" s="12">
        <v>25.364225137791234</v>
      </c>
      <c r="G41" s="12">
        <v>23.651045820415913</v>
      </c>
      <c r="H41" s="12">
        <v>25.031900877708836</v>
      </c>
      <c r="I41" s="12">
        <v>26.123478286615402</v>
      </c>
      <c r="J41" s="12">
        <v>24.884855793258748</v>
      </c>
      <c r="K41" s="12">
        <v>26.453517139388719</v>
      </c>
      <c r="L41" s="12">
        <v>25.996510224904057</v>
      </c>
      <c r="M41" s="12">
        <v>26.81822236169625</v>
      </c>
      <c r="N41" s="95">
        <v>28.88942975516542</v>
      </c>
      <c r="O41" s="67">
        <v>25.682854485209873</v>
      </c>
      <c r="P41" s="4">
        <v>4.1303592105972342E-3</v>
      </c>
    </row>
    <row r="42" spans="2:18" ht="15.75" thickBot="1" x14ac:dyDescent="0.3">
      <c r="B42" s="71">
        <v>2025</v>
      </c>
      <c r="C42" s="101">
        <v>29.160675375667985</v>
      </c>
      <c r="D42" s="96">
        <v>28.6</v>
      </c>
      <c r="E42" s="96">
        <v>29.201123967543758</v>
      </c>
      <c r="F42" s="96">
        <v>29.759555689170245</v>
      </c>
      <c r="G42" s="96">
        <v>28.139340118842757</v>
      </c>
      <c r="H42" s="96">
        <v>29.127514713492772</v>
      </c>
      <c r="I42" s="96">
        <v>29.408811363318119</v>
      </c>
      <c r="J42" s="96">
        <v>27.167007278378168</v>
      </c>
      <c r="K42" s="96">
        <v>27.228271624800001</v>
      </c>
      <c r="L42" s="96"/>
      <c r="M42" s="96"/>
      <c r="N42" s="97"/>
      <c r="O42" s="32"/>
      <c r="P42" s="5"/>
      <c r="R42" s="7"/>
    </row>
    <row r="43" spans="2:18" x14ac:dyDescent="0.25">
      <c r="B43" s="130" t="s">
        <v>15</v>
      </c>
      <c r="C43" s="130"/>
      <c r="D43" s="130"/>
      <c r="E43" s="130"/>
      <c r="F43" s="130"/>
      <c r="R43" s="7"/>
    </row>
    <row r="44" spans="2:18" x14ac:dyDescent="0.25">
      <c r="B44" s="33" t="s">
        <v>26</v>
      </c>
      <c r="G44" s="1"/>
      <c r="H44" s="1"/>
      <c r="I44" s="1"/>
      <c r="J44" s="1"/>
      <c r="K44" s="1"/>
      <c r="L44" s="1"/>
      <c r="M44" s="1"/>
      <c r="R44" s="7"/>
    </row>
    <row r="45" spans="2:18" x14ac:dyDescent="0.25">
      <c r="B45" s="25" t="s">
        <v>25</v>
      </c>
      <c r="G45" s="1"/>
      <c r="H45" s="1"/>
      <c r="I45" s="1"/>
      <c r="J45" s="1"/>
      <c r="K45" s="1"/>
      <c r="L45" s="1"/>
      <c r="M45" s="1"/>
      <c r="R45" s="7"/>
    </row>
    <row r="46" spans="2:18" x14ac:dyDescent="0.25">
      <c r="R46" s="7"/>
    </row>
    <row r="47" spans="2:18" x14ac:dyDescent="0.2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R47" s="7"/>
    </row>
    <row r="48" spans="2:18" x14ac:dyDescent="0.25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  <row r="57" spans="18:18" x14ac:dyDescent="0.25">
      <c r="R57" s="7"/>
    </row>
  </sheetData>
  <mergeCells count="6">
    <mergeCell ref="B43:F43"/>
    <mergeCell ref="D30:L30"/>
    <mergeCell ref="E10:K10"/>
    <mergeCell ref="B24:F24"/>
    <mergeCell ref="D11:L11"/>
    <mergeCell ref="E29:K29"/>
  </mergeCells>
  <phoneticPr fontId="6" type="noConversion"/>
  <hyperlinks>
    <hyperlink ref="M10" location="'Listado Datos'!A1" display="Acceder al listado de datos" xr:uid="{00000000-0004-0000-0000-000000000000}"/>
    <hyperlink ref="M11" location="'Metodología de cálculo'!A1" display="Acceder a la metodología" xr:uid="{00000000-0004-0000-0000-000001000000}"/>
  </hyperlinks>
  <pageMargins left="0.7" right="0.7" top="0.75" bottom="0.75" header="0.3" footer="0.3"/>
  <pageSetup orientation="landscape" r:id="rId1"/>
  <ignoredErrors>
    <ignoredError sqref="O24:O25 O14 O30:O32 O15 O34 O33 O16 O35 O17 O36" formulaRange="1"/>
    <ignoredError sqref="B18:B19 B37: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6:R56"/>
  <sheetViews>
    <sheetView showGridLines="0" topLeftCell="A12" zoomScaleNormal="100" workbookViewId="0">
      <selection activeCell="K42" sqref="K42"/>
    </sheetView>
  </sheetViews>
  <sheetFormatPr baseColWidth="10" defaultColWidth="9.140625" defaultRowHeight="15" x14ac:dyDescent="0.25"/>
  <cols>
    <col min="1" max="1" width="14.5703125" customWidth="1"/>
    <col min="2" max="2" width="11.42578125" style="28" customWidth="1"/>
    <col min="10" max="10" width="10.140625" customWidth="1"/>
    <col min="11" max="12" width="10.28515625" customWidth="1"/>
    <col min="13" max="13" width="16.85546875" customWidth="1"/>
  </cols>
  <sheetData>
    <row r="6" spans="2:18" x14ac:dyDescent="0.25">
      <c r="M6" s="22" t="s">
        <v>21</v>
      </c>
    </row>
    <row r="7" spans="2:18" x14ac:dyDescent="0.25">
      <c r="M7" s="22" t="s">
        <v>50</v>
      </c>
    </row>
    <row r="9" spans="2:18" ht="15.75" thickBot="1" x14ac:dyDescent="0.3"/>
    <row r="10" spans="2:18" x14ac:dyDescent="0.25">
      <c r="D10" s="140" t="s">
        <v>52</v>
      </c>
      <c r="E10" s="141"/>
      <c r="F10" s="141"/>
      <c r="G10" s="141"/>
      <c r="H10" s="141"/>
      <c r="I10" s="141"/>
      <c r="J10" s="141"/>
      <c r="K10" s="141"/>
      <c r="L10" s="142"/>
    </row>
    <row r="11" spans="2:18" x14ac:dyDescent="0.25">
      <c r="C11" s="131" t="s">
        <v>53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33"/>
    </row>
    <row r="12" spans="2:18" ht="15.75" thickBot="1" x14ac:dyDescent="0.3"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2:18" ht="15.75" thickBot="1" x14ac:dyDescent="0.3">
      <c r="B13" s="2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</row>
    <row r="14" spans="2:18" x14ac:dyDescent="0.25">
      <c r="B14" s="30" t="s">
        <v>54</v>
      </c>
      <c r="C14" s="8">
        <v>0.76967411178059597</v>
      </c>
      <c r="D14" s="9">
        <v>0.72857663394108485</v>
      </c>
      <c r="E14" s="9">
        <v>0.65453213949194733</v>
      </c>
      <c r="F14" s="9">
        <v>0.62767757579370065</v>
      </c>
      <c r="G14" s="9">
        <v>0.60166051834075795</v>
      </c>
      <c r="H14" s="9">
        <v>0.60454994240579907</v>
      </c>
      <c r="I14" s="9">
        <v>0.64147430634043467</v>
      </c>
      <c r="J14" s="9">
        <v>0.67604931789295852</v>
      </c>
      <c r="K14" s="9">
        <v>0.70275773289733967</v>
      </c>
      <c r="L14" s="9">
        <v>0.75813640092928203</v>
      </c>
      <c r="M14" s="9">
        <v>0.79866464338800847</v>
      </c>
      <c r="N14" s="10">
        <v>0.91492712722752623</v>
      </c>
      <c r="O14" s="31">
        <f t="shared" ref="O14:O21" si="0">AVERAGE(C14:N14)</f>
        <v>0.70655670420245287</v>
      </c>
      <c r="P14" s="4"/>
      <c r="R14" s="7"/>
    </row>
    <row r="15" spans="2:18" x14ac:dyDescent="0.25">
      <c r="B15" s="30" t="s">
        <v>24</v>
      </c>
      <c r="C15" s="8">
        <v>0.76624058084883562</v>
      </c>
      <c r="D15" s="9">
        <v>0.82143079135625507</v>
      </c>
      <c r="E15" s="9">
        <v>0.75365147035833824</v>
      </c>
      <c r="F15" s="9">
        <v>0.74575146316053853</v>
      </c>
      <c r="G15" s="9">
        <v>0.72564103458610862</v>
      </c>
      <c r="H15" s="9">
        <v>0.70446194543590757</v>
      </c>
      <c r="I15" s="9">
        <v>0.7532356944790769</v>
      </c>
      <c r="J15" s="9">
        <v>0.75719543236718778</v>
      </c>
      <c r="K15" s="9">
        <v>0.77026320728567255</v>
      </c>
      <c r="L15" s="9">
        <v>0.82964115153883855</v>
      </c>
      <c r="M15" s="9">
        <v>0.88601909646713306</v>
      </c>
      <c r="N15" s="10">
        <v>1.0166695055875647</v>
      </c>
      <c r="O15" s="31">
        <f t="shared" si="0"/>
        <v>0.79418344778928807</v>
      </c>
      <c r="P15" s="4">
        <f>O15/O14-1</f>
        <v>0.12401940716951598</v>
      </c>
      <c r="R15" s="7"/>
    </row>
    <row r="16" spans="2:18" x14ac:dyDescent="0.25">
      <c r="B16" s="30" t="s">
        <v>55</v>
      </c>
      <c r="C16" s="8">
        <v>0.88644890332506654</v>
      </c>
      <c r="D16" s="9">
        <v>0.84338837279254331</v>
      </c>
      <c r="E16" s="9">
        <v>0.79834483061045536</v>
      </c>
      <c r="F16" s="9">
        <v>0.80463108677850348</v>
      </c>
      <c r="G16" s="9">
        <v>0.71945914920177456</v>
      </c>
      <c r="H16" s="9">
        <v>0.66408951644636116</v>
      </c>
      <c r="I16" s="9">
        <v>0.66582316294773003</v>
      </c>
      <c r="J16" s="9">
        <v>0.6990741378337394</v>
      </c>
      <c r="K16" s="9">
        <v>0.70986688772220952</v>
      </c>
      <c r="L16" s="9">
        <v>0.75143587745234652</v>
      </c>
      <c r="M16" s="9">
        <v>0.77120135090657471</v>
      </c>
      <c r="N16" s="10">
        <v>0.91274874118697025</v>
      </c>
      <c r="O16" s="31">
        <f t="shared" si="0"/>
        <v>0.76887600143368962</v>
      </c>
      <c r="P16" s="4">
        <f>O16/O15-1</f>
        <v>-3.1865995729380869E-2</v>
      </c>
      <c r="R16" s="7"/>
    </row>
    <row r="17" spans="2:18" x14ac:dyDescent="0.25">
      <c r="B17" s="30" t="s">
        <v>69</v>
      </c>
      <c r="C17" s="8">
        <v>0.78214043694537372</v>
      </c>
      <c r="D17" s="9">
        <v>0.79399559661284225</v>
      </c>
      <c r="E17" s="9">
        <v>0.7282487194170596</v>
      </c>
      <c r="F17" s="9">
        <v>0.69369460684717499</v>
      </c>
      <c r="G17" s="9">
        <v>0.62836391981204054</v>
      </c>
      <c r="H17" s="9">
        <v>0.60849803589484197</v>
      </c>
      <c r="I17" s="9">
        <v>0.65545685298780643</v>
      </c>
      <c r="J17" s="9">
        <v>0.65166023982571863</v>
      </c>
      <c r="K17" s="9">
        <v>0.66939691125546752</v>
      </c>
      <c r="L17" s="9">
        <v>0.70624505805967952</v>
      </c>
      <c r="M17" s="9">
        <v>0.73289994664582214</v>
      </c>
      <c r="N17" s="10">
        <v>0.86349202506140033</v>
      </c>
      <c r="O17" s="31">
        <f t="shared" si="0"/>
        <v>0.70950769578043571</v>
      </c>
      <c r="P17" s="4">
        <f>O17/O16-1</f>
        <v>-7.7214408490513975E-2</v>
      </c>
      <c r="R17" s="7"/>
    </row>
    <row r="18" spans="2:18" x14ac:dyDescent="0.25">
      <c r="B18" s="30" t="s">
        <v>70</v>
      </c>
      <c r="C18" s="8">
        <v>0.73230619370720373</v>
      </c>
      <c r="D18" s="9">
        <v>0.71845122530816707</v>
      </c>
      <c r="E18" s="9">
        <v>0.60825649634393875</v>
      </c>
      <c r="F18" s="9">
        <v>0.60912166362374609</v>
      </c>
      <c r="G18" s="9">
        <v>0.62346223982591475</v>
      </c>
      <c r="H18" s="9">
        <v>0.60912700211224735</v>
      </c>
      <c r="I18" s="9">
        <v>0.58421865094826397</v>
      </c>
      <c r="J18" s="9">
        <v>0.62585145830705946</v>
      </c>
      <c r="K18" s="9">
        <v>0.70496383655319073</v>
      </c>
      <c r="L18" s="9">
        <v>0.65232697470019285</v>
      </c>
      <c r="M18" s="9">
        <v>0.70241841344657774</v>
      </c>
      <c r="N18" s="10">
        <v>0.83119885914259217</v>
      </c>
      <c r="O18" s="31">
        <f t="shared" si="0"/>
        <v>0.66680858450159119</v>
      </c>
      <c r="P18" s="4">
        <f t="shared" ref="P18:P21" si="1">O18/O17-1</f>
        <v>-6.0181322250320135E-2</v>
      </c>
      <c r="R18" s="7"/>
    </row>
    <row r="19" spans="2:18" x14ac:dyDescent="0.25">
      <c r="B19" s="30" t="s">
        <v>71</v>
      </c>
      <c r="C19" s="8">
        <v>0.71585776947315205</v>
      </c>
      <c r="D19" s="9">
        <v>0.69219071151960609</v>
      </c>
      <c r="E19" s="9">
        <v>0.65942446509106334</v>
      </c>
      <c r="F19" s="9">
        <v>0.63730334647530074</v>
      </c>
      <c r="G19" s="9">
        <v>0.64466845842963194</v>
      </c>
      <c r="H19" s="9">
        <v>0.64916582929674616</v>
      </c>
      <c r="I19" s="9">
        <v>0.61874315659579315</v>
      </c>
      <c r="J19" s="9">
        <v>0.65542451247652023</v>
      </c>
      <c r="K19" s="9">
        <v>0.70741086942694265</v>
      </c>
      <c r="L19" s="9">
        <v>0.70518488661911494</v>
      </c>
      <c r="M19" s="9">
        <v>0.75768739258475581</v>
      </c>
      <c r="N19" s="10">
        <v>0.88196901898597113</v>
      </c>
      <c r="O19" s="31">
        <f t="shared" si="0"/>
        <v>0.69375253474788312</v>
      </c>
      <c r="P19" s="4">
        <f t="shared" si="1"/>
        <v>4.0407323589619404E-2</v>
      </c>
      <c r="R19" s="7"/>
    </row>
    <row r="20" spans="2:18" x14ac:dyDescent="0.25">
      <c r="B20" s="70">
        <v>2022</v>
      </c>
      <c r="C20" s="8">
        <v>0.75002722767279362</v>
      </c>
      <c r="D20" s="9">
        <v>0.76794154070131682</v>
      </c>
      <c r="E20" s="9">
        <v>0.76325123734766231</v>
      </c>
      <c r="F20" s="9">
        <v>0.75813162825623781</v>
      </c>
      <c r="G20" s="9">
        <v>0.77998851137466696</v>
      </c>
      <c r="H20" s="9">
        <v>0.76282744518119305</v>
      </c>
      <c r="I20" s="9">
        <v>0.76044584875618793</v>
      </c>
      <c r="J20" s="9">
        <v>0.74493194863924339</v>
      </c>
      <c r="K20" s="9">
        <v>0.86</v>
      </c>
      <c r="L20" s="9">
        <v>0.87</v>
      </c>
      <c r="M20" s="9">
        <v>1.03</v>
      </c>
      <c r="N20" s="10">
        <v>1.2</v>
      </c>
      <c r="O20" s="31">
        <f t="shared" si="0"/>
        <v>0.83729544899410835</v>
      </c>
      <c r="P20" s="4">
        <f t="shared" si="1"/>
        <v>0.20690794924214617</v>
      </c>
      <c r="R20" s="7"/>
    </row>
    <row r="21" spans="2:18" x14ac:dyDescent="0.25">
      <c r="B21" s="70">
        <v>2023</v>
      </c>
      <c r="C21" s="9">
        <v>0.96349495096966675</v>
      </c>
      <c r="D21" s="9">
        <v>0.97885945444566513</v>
      </c>
      <c r="E21" s="9">
        <v>0.93656802229181058</v>
      </c>
      <c r="F21" s="9">
        <v>0.88305714350695685</v>
      </c>
      <c r="G21" s="9">
        <v>0.87036067434287678</v>
      </c>
      <c r="H21" s="9">
        <v>0.86911223217889155</v>
      </c>
      <c r="I21" s="9">
        <v>0.86928270373217487</v>
      </c>
      <c r="J21" s="9">
        <v>0.90321188096114735</v>
      </c>
      <c r="K21" s="9">
        <v>0.91223084857049974</v>
      </c>
      <c r="L21" s="9">
        <v>0.95895332168110115</v>
      </c>
      <c r="M21" s="9">
        <v>0.96540658506196608</v>
      </c>
      <c r="N21" s="10">
        <v>1.0980228816945334</v>
      </c>
      <c r="O21" s="31">
        <f t="shared" si="0"/>
        <v>0.93404672495310737</v>
      </c>
      <c r="P21" s="4">
        <f t="shared" si="1"/>
        <v>0.11555213404686704</v>
      </c>
      <c r="R21" s="7"/>
    </row>
    <row r="22" spans="2:18" x14ac:dyDescent="0.25">
      <c r="B22" s="70">
        <v>2024</v>
      </c>
      <c r="C22" s="9">
        <v>0.97956037651348948</v>
      </c>
      <c r="D22" s="9">
        <v>1.000131692360184</v>
      </c>
      <c r="E22" s="9">
        <v>0.95627835819229279</v>
      </c>
      <c r="F22" s="9">
        <v>0.94687110912966233</v>
      </c>
      <c r="G22" s="9">
        <v>0.90363474430869395</v>
      </c>
      <c r="H22" s="9">
        <v>0.8881220084342144</v>
      </c>
      <c r="I22" s="9">
        <v>0.86921239647020843</v>
      </c>
      <c r="J22" s="9">
        <v>0.86455261147053097</v>
      </c>
      <c r="K22" s="9">
        <v>0.89058604355087734</v>
      </c>
      <c r="L22" s="9">
        <v>0.90631813704664788</v>
      </c>
      <c r="M22" s="9">
        <v>0.96459881882563936</v>
      </c>
      <c r="N22" s="10">
        <v>0.99679067074299366</v>
      </c>
      <c r="O22" s="31">
        <v>0.93055474725378629</v>
      </c>
      <c r="P22" s="4">
        <v>-3.7385471262119108E-3</v>
      </c>
      <c r="R22" s="7"/>
    </row>
    <row r="23" spans="2:18" ht="15.75" thickBot="1" x14ac:dyDescent="0.3">
      <c r="B23" s="71">
        <v>2025</v>
      </c>
      <c r="C23" s="11">
        <v>0.90131441368887355</v>
      </c>
      <c r="D23" s="11">
        <v>0.96</v>
      </c>
      <c r="E23" s="11">
        <v>0.91466870830591007</v>
      </c>
      <c r="F23" s="11">
        <v>0.9039158607196397</v>
      </c>
      <c r="G23" s="11">
        <v>0.88703323733196815</v>
      </c>
      <c r="H23" s="11">
        <v>0.89275519945489024</v>
      </c>
      <c r="I23" s="11">
        <v>0.92058976279341642</v>
      </c>
      <c r="J23" s="11">
        <v>0.94637328854533587</v>
      </c>
      <c r="K23" s="11">
        <v>1.0736561809911689</v>
      </c>
      <c r="L23" s="11"/>
      <c r="M23" s="11"/>
      <c r="N23" s="51"/>
      <c r="O23" s="104"/>
      <c r="P23" s="5"/>
      <c r="Q23" s="47"/>
    </row>
    <row r="24" spans="2:18" x14ac:dyDescent="0.25">
      <c r="B24" s="130" t="s">
        <v>56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57" t="s">
        <v>57</v>
      </c>
      <c r="C25" s="50"/>
      <c r="D25" s="50"/>
      <c r="E25" s="50"/>
      <c r="F25" s="50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L26" s="25"/>
      <c r="N26" s="12"/>
      <c r="R26" s="7"/>
    </row>
    <row r="27" spans="2:18" x14ac:dyDescent="0.25">
      <c r="O27" s="1"/>
      <c r="P27" s="1"/>
      <c r="R27" s="7"/>
    </row>
    <row r="28" spans="2:18" ht="15.75" thickBot="1" x14ac:dyDescent="0.3">
      <c r="K28" s="1"/>
      <c r="L28" s="1"/>
      <c r="M28" s="1"/>
      <c r="N28" s="1"/>
      <c r="O28" s="1"/>
      <c r="P28" s="1"/>
      <c r="R28" s="7"/>
    </row>
    <row r="29" spans="2:18" x14ac:dyDescent="0.25">
      <c r="D29" s="144" t="s">
        <v>58</v>
      </c>
      <c r="E29" s="145"/>
      <c r="F29" s="145"/>
      <c r="G29" s="145"/>
      <c r="H29" s="145"/>
      <c r="I29" s="145"/>
      <c r="J29" s="145"/>
      <c r="K29" s="145"/>
      <c r="L29" s="146"/>
      <c r="R29" s="7"/>
    </row>
    <row r="30" spans="2:18" x14ac:dyDescent="0.25">
      <c r="C30" s="131" t="s">
        <v>53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33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  <c r="R32" s="7"/>
    </row>
    <row r="33" spans="2:18" x14ac:dyDescent="0.25">
      <c r="B33" s="30" t="s">
        <v>54</v>
      </c>
      <c r="C33" s="8">
        <v>23.719816776854408</v>
      </c>
      <c r="D33" s="9">
        <v>23.133765280897325</v>
      </c>
      <c r="E33" s="9">
        <v>21.051717202479498</v>
      </c>
      <c r="F33" s="9">
        <v>19.781258801138478</v>
      </c>
      <c r="G33" s="9">
        <v>18.898156881083207</v>
      </c>
      <c r="H33" s="9">
        <v>18.608047227250495</v>
      </c>
      <c r="I33" s="9">
        <v>19.269888162466657</v>
      </c>
      <c r="J33" s="9">
        <v>19.531740843245462</v>
      </c>
      <c r="K33" s="9">
        <v>20.225367552785436</v>
      </c>
      <c r="L33" s="9">
        <v>21.342297822560219</v>
      </c>
      <c r="M33" s="9">
        <v>22.947232533824259</v>
      </c>
      <c r="N33" s="10">
        <v>26.386498349241855</v>
      </c>
      <c r="O33" s="31">
        <f t="shared" ref="O33:O40" si="2">AVERAGE(C33:N33)</f>
        <v>21.241315619485611</v>
      </c>
      <c r="P33" s="4"/>
      <c r="R33" s="7"/>
    </row>
    <row r="34" spans="2:18" x14ac:dyDescent="0.25">
      <c r="B34" s="30" t="s">
        <v>24</v>
      </c>
      <c r="C34" s="8">
        <v>21.922909258666035</v>
      </c>
      <c r="D34" s="9">
        <v>23.37956318358173</v>
      </c>
      <c r="E34" s="9">
        <v>21.415760181702538</v>
      </c>
      <c r="F34" s="9">
        <v>21.181578808148775</v>
      </c>
      <c r="G34" s="9">
        <v>20.413007943941821</v>
      </c>
      <c r="H34" s="9">
        <v>19.991221087580186</v>
      </c>
      <c r="I34" s="9">
        <v>21.57342352557524</v>
      </c>
      <c r="J34" s="9">
        <v>21.711821827696742</v>
      </c>
      <c r="K34" s="9">
        <v>22.269079585836081</v>
      </c>
      <c r="L34" s="9">
        <v>24.349967797664913</v>
      </c>
      <c r="M34" s="9">
        <v>25.899224208830766</v>
      </c>
      <c r="N34" s="10">
        <v>29.36141532136887</v>
      </c>
      <c r="O34" s="31">
        <f t="shared" si="2"/>
        <v>22.789081060882808</v>
      </c>
      <c r="P34" s="4">
        <f>O34/O33-1</f>
        <v>7.2865799328237557E-2</v>
      </c>
      <c r="R34" s="7"/>
    </row>
    <row r="35" spans="2:18" x14ac:dyDescent="0.25">
      <c r="B35" s="30" t="s">
        <v>55</v>
      </c>
      <c r="C35" s="8">
        <v>25.289500762960824</v>
      </c>
      <c r="D35" s="9">
        <v>24.053436392043334</v>
      </c>
      <c r="E35" s="9">
        <v>22.666606430692049</v>
      </c>
      <c r="F35" s="9">
        <v>22.784738484306882</v>
      </c>
      <c r="G35" s="9">
        <v>21.988110517904634</v>
      </c>
      <c r="H35" s="9">
        <v>20.829831772856565</v>
      </c>
      <c r="I35" s="9">
        <v>20.737728233169999</v>
      </c>
      <c r="J35" s="9">
        <v>21.899196441779722</v>
      </c>
      <c r="K35" s="9">
        <v>23.330485131878138</v>
      </c>
      <c r="L35" s="9">
        <v>24.711720265897871</v>
      </c>
      <c r="M35" s="9">
        <v>25.09257835444722</v>
      </c>
      <c r="N35" s="10">
        <v>29.403287948597058</v>
      </c>
      <c r="O35" s="31">
        <f t="shared" si="2"/>
        <v>23.565601728044527</v>
      </c>
      <c r="P35" s="4">
        <f>O35/O34-1</f>
        <v>3.4074242181472147E-2</v>
      </c>
      <c r="R35" s="7"/>
    </row>
    <row r="36" spans="2:18" x14ac:dyDescent="0.25">
      <c r="B36" s="30" t="s">
        <v>69</v>
      </c>
      <c r="C36" s="8">
        <v>25.496213963545291</v>
      </c>
      <c r="D36" s="9">
        <v>25.892196405544784</v>
      </c>
      <c r="E36" s="9">
        <v>24.260149589940507</v>
      </c>
      <c r="F36" s="9">
        <v>23.679959099335168</v>
      </c>
      <c r="G36" s="9">
        <v>22.09516051235078</v>
      </c>
      <c r="H36" s="9">
        <v>21.44955576529318</v>
      </c>
      <c r="I36" s="9">
        <v>22.824973991594383</v>
      </c>
      <c r="J36" s="9">
        <v>23.427185621734587</v>
      </c>
      <c r="K36" s="9">
        <v>24.560842070874362</v>
      </c>
      <c r="L36" s="9">
        <v>26.343646910684107</v>
      </c>
      <c r="M36" s="9">
        <v>27.585621091802103</v>
      </c>
      <c r="N36" s="10">
        <v>32.454347761932731</v>
      </c>
      <c r="O36" s="31">
        <f t="shared" si="2"/>
        <v>25.005821065386002</v>
      </c>
      <c r="P36" s="4">
        <f>O36/O35-1</f>
        <v>6.1115321983377324E-2</v>
      </c>
      <c r="R36" s="7"/>
    </row>
    <row r="37" spans="2:18" x14ac:dyDescent="0.25">
      <c r="B37" s="30" t="s">
        <v>70</v>
      </c>
      <c r="C37" s="8">
        <v>27.5288544338412</v>
      </c>
      <c r="D37" s="9">
        <v>27.332758415623907</v>
      </c>
      <c r="E37" s="9">
        <v>26.363661321035341</v>
      </c>
      <c r="F37" s="9">
        <v>26.430398106297964</v>
      </c>
      <c r="G37" s="9">
        <v>27.076965075639478</v>
      </c>
      <c r="H37" s="9">
        <v>25.934191241931043</v>
      </c>
      <c r="I37" s="9">
        <v>25.150612923322761</v>
      </c>
      <c r="J37" s="9">
        <v>26.703204171587306</v>
      </c>
      <c r="K37" s="9">
        <v>29.954618378981628</v>
      </c>
      <c r="L37" s="9">
        <v>27.847838549951231</v>
      </c>
      <c r="M37" s="9">
        <v>30.012933969745376</v>
      </c>
      <c r="N37" s="10">
        <v>35.239506832209337</v>
      </c>
      <c r="O37" s="31">
        <f t="shared" si="2"/>
        <v>27.964628618347209</v>
      </c>
      <c r="P37" s="4">
        <f t="shared" ref="P37:P40" si="3">O37/O36-1</f>
        <v>0.11832475107393692</v>
      </c>
      <c r="R37" s="7"/>
    </row>
    <row r="38" spans="2:18" x14ac:dyDescent="0.25">
      <c r="B38" s="30" t="s">
        <v>71</v>
      </c>
      <c r="C38" s="8">
        <v>30.273625071019598</v>
      </c>
      <c r="D38" s="9">
        <v>29.577309103232768</v>
      </c>
      <c r="E38" s="9">
        <v>29.18876452279083</v>
      </c>
      <c r="F38" s="9">
        <v>22.758681326460696</v>
      </c>
      <c r="G38" s="9">
        <v>28.35574214402736</v>
      </c>
      <c r="H38" s="9">
        <v>28.306226820655318</v>
      </c>
      <c r="I38" s="9">
        <v>27.119512553593612</v>
      </c>
      <c r="J38" s="9">
        <v>28.328758278260157</v>
      </c>
      <c r="K38" s="9">
        <v>30.202907070183315</v>
      </c>
      <c r="L38" s="9">
        <v>30.757344014779317</v>
      </c>
      <c r="M38" s="9">
        <v>33.330668399803407</v>
      </c>
      <c r="N38" s="10">
        <v>39.093276766553174</v>
      </c>
      <c r="O38" s="31">
        <f t="shared" si="2"/>
        <v>29.774401339279962</v>
      </c>
      <c r="P38" s="4">
        <f t="shared" si="3"/>
        <v>6.4716494026507032E-2</v>
      </c>
      <c r="R38" s="7"/>
    </row>
    <row r="39" spans="2:18" x14ac:dyDescent="0.25">
      <c r="B39" s="70">
        <v>2022</v>
      </c>
      <c r="C39" s="8">
        <v>33.387462039854405</v>
      </c>
      <c r="D39" s="9">
        <v>33.158947785942161</v>
      </c>
      <c r="E39" s="9">
        <v>32.2420220192773</v>
      </c>
      <c r="F39" s="9">
        <v>31.196358371115931</v>
      </c>
      <c r="G39" s="9">
        <v>31.790771746608677</v>
      </c>
      <c r="H39" s="9">
        <v>30.341461632081952</v>
      </c>
      <c r="I39" s="9">
        <v>31.246719925391766</v>
      </c>
      <c r="J39" s="9">
        <v>30.1</v>
      </c>
      <c r="K39" s="9">
        <v>35.1</v>
      </c>
      <c r="L39" s="9">
        <v>35.6</v>
      </c>
      <c r="M39" s="9">
        <v>40.9</v>
      </c>
      <c r="N39" s="10">
        <v>46.9</v>
      </c>
      <c r="O39" s="31">
        <f t="shared" si="2"/>
        <v>34.330311960022676</v>
      </c>
      <c r="P39" s="4">
        <f t="shared" si="3"/>
        <v>0.15301434842729544</v>
      </c>
      <c r="R39" s="7"/>
    </row>
    <row r="40" spans="2:18" x14ac:dyDescent="0.25">
      <c r="B40" s="70">
        <v>2023</v>
      </c>
      <c r="C40" s="8">
        <v>37.952066118695171</v>
      </c>
      <c r="D40" s="9">
        <v>38.204884507014313</v>
      </c>
      <c r="E40" s="9">
        <v>36.631414971016433</v>
      </c>
      <c r="F40" s="9">
        <v>34.246722139486799</v>
      </c>
      <c r="G40" s="9">
        <v>33.823086165638529</v>
      </c>
      <c r="H40" s="9">
        <v>33.200087269233663</v>
      </c>
      <c r="I40" s="9">
        <v>32.935383079004637</v>
      </c>
      <c r="J40" s="9">
        <v>34.186569694379429</v>
      </c>
      <c r="K40" s="9">
        <v>34.792484564478862</v>
      </c>
      <c r="L40" s="9">
        <v>38.113599770215366</v>
      </c>
      <c r="M40" s="9">
        <v>38.185738037283137</v>
      </c>
      <c r="N40" s="10">
        <v>43.155648220384329</v>
      </c>
      <c r="O40" s="31">
        <f t="shared" si="2"/>
        <v>36.285640378069225</v>
      </c>
      <c r="P40" s="4">
        <f t="shared" si="3"/>
        <v>5.6956325369938554E-2</v>
      </c>
      <c r="R40" s="7"/>
    </row>
    <row r="41" spans="2:18" x14ac:dyDescent="0.25">
      <c r="B41" s="70">
        <v>2024</v>
      </c>
      <c r="C41" s="8">
        <v>38.338835474474848</v>
      </c>
      <c r="D41" s="9">
        <v>39.114413591175861</v>
      </c>
      <c r="E41" s="9">
        <v>36.741170800106083</v>
      </c>
      <c r="F41" s="9">
        <v>36.434653408200276</v>
      </c>
      <c r="G41" s="9">
        <v>34.804519034713365</v>
      </c>
      <c r="H41" s="9">
        <v>34.876551271211603</v>
      </c>
      <c r="I41" s="9">
        <v>34.907569842243568</v>
      </c>
      <c r="J41" s="9">
        <v>34.870865031052396</v>
      </c>
      <c r="K41" s="9">
        <v>36.603976975984608</v>
      </c>
      <c r="L41" s="9">
        <v>37.652987003602988</v>
      </c>
      <c r="M41" s="9">
        <v>40.966511835524905</v>
      </c>
      <c r="N41" s="10">
        <v>43.867760628728405</v>
      </c>
      <c r="O41" s="31">
        <v>37.431651241418244</v>
      </c>
      <c r="P41" s="4">
        <v>3.1583040878111701E-2</v>
      </c>
      <c r="R41" s="7"/>
    </row>
    <row r="42" spans="2:18" ht="15.75" thickBot="1" x14ac:dyDescent="0.3">
      <c r="B42" s="71">
        <v>2025</v>
      </c>
      <c r="C42" s="13">
        <v>39.375722790825819</v>
      </c>
      <c r="D42" s="11">
        <v>41.5</v>
      </c>
      <c r="E42" s="11">
        <v>38.663960968799124</v>
      </c>
      <c r="F42" s="11">
        <v>38.235640908440757</v>
      </c>
      <c r="G42" s="11">
        <v>36.973319398471098</v>
      </c>
      <c r="H42" s="11">
        <v>36.469049897732269</v>
      </c>
      <c r="I42" s="11">
        <v>37.050055593383838</v>
      </c>
      <c r="J42" s="11">
        <v>37.895625593220885</v>
      </c>
      <c r="K42" s="11">
        <v>42.914037554217018</v>
      </c>
      <c r="L42" s="11"/>
      <c r="M42" s="11"/>
      <c r="N42" s="51"/>
      <c r="O42" s="104"/>
      <c r="P42" s="5"/>
      <c r="Q42" s="47"/>
    </row>
    <row r="43" spans="2:18" x14ac:dyDescent="0.25">
      <c r="B43" s="6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7"/>
      <c r="P43" s="69"/>
      <c r="Q43" s="47"/>
    </row>
    <row r="44" spans="2:18" x14ac:dyDescent="0.25">
      <c r="B44" s="130" t="s">
        <v>56</v>
      </c>
      <c r="C44" s="130"/>
      <c r="D44" s="130"/>
      <c r="E44" s="130"/>
      <c r="F44" s="130"/>
      <c r="I44" s="12"/>
      <c r="R44" s="7"/>
    </row>
    <row r="45" spans="2:18" x14ac:dyDescent="0.25">
      <c r="R45" s="7"/>
    </row>
    <row r="46" spans="2:18" x14ac:dyDescent="0.25">
      <c r="F46" s="64"/>
      <c r="G46" s="64"/>
      <c r="H46" s="12"/>
      <c r="I46" s="64"/>
      <c r="R46" s="7"/>
    </row>
    <row r="48" spans="2:18" x14ac:dyDescent="0.25"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</sheetData>
  <mergeCells count="6">
    <mergeCell ref="D10:L10"/>
    <mergeCell ref="B44:F44"/>
    <mergeCell ref="C11:N11"/>
    <mergeCell ref="B24:F24"/>
    <mergeCell ref="D29:L29"/>
    <mergeCell ref="C30:N30"/>
  </mergeCells>
  <phoneticPr fontId="6" type="noConversion"/>
  <hyperlinks>
    <hyperlink ref="M6" location="'Listado Datos'!A1" display="Acceder al listado de datos" xr:uid="{00000000-0004-0000-0100-000000000000}"/>
    <hyperlink ref="M7" location="'Metodología de cálculo'!A1" display="Acceder a la metodología" xr:uid="{00000000-0004-0000-0100-000001000000}"/>
  </hyperlinks>
  <pageMargins left="0.7" right="0.7" top="0.75" bottom="0.75" header="0.3" footer="0.3"/>
  <pageSetup paperSize="9" orientation="portrait" verticalDpi="0" r:id="rId1"/>
  <ignoredErrors>
    <ignoredError sqref="B14:B19 B33:B3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2:R48"/>
  <sheetViews>
    <sheetView showGridLines="0" topLeftCell="A9" zoomScale="80" zoomScaleNormal="80" workbookViewId="0">
      <selection activeCell="K42" sqref="K42"/>
    </sheetView>
  </sheetViews>
  <sheetFormatPr baseColWidth="10" defaultColWidth="9.140625" defaultRowHeight="15" x14ac:dyDescent="0.25"/>
  <cols>
    <col min="1" max="1" width="15.42578125" customWidth="1"/>
    <col min="2" max="2" width="11.42578125" style="58" customWidth="1"/>
    <col min="5" max="5" width="10.7109375" customWidth="1"/>
    <col min="6" max="6" width="10" customWidth="1"/>
  </cols>
  <sheetData>
    <row r="2" spans="2:18" x14ac:dyDescent="0.25">
      <c r="R2" s="7"/>
    </row>
    <row r="3" spans="2:18" x14ac:dyDescent="0.25">
      <c r="R3" s="7"/>
    </row>
    <row r="4" spans="2:18" x14ac:dyDescent="0.25">
      <c r="R4" s="7"/>
    </row>
    <row r="5" spans="2:18" x14ac:dyDescent="0.25">
      <c r="R5" s="7"/>
    </row>
    <row r="6" spans="2:18" x14ac:dyDescent="0.25">
      <c r="R6" s="7"/>
    </row>
    <row r="7" spans="2:18" x14ac:dyDescent="0.25">
      <c r="R7" s="7"/>
    </row>
    <row r="8" spans="2:18" x14ac:dyDescent="0.25">
      <c r="R8" s="7"/>
    </row>
    <row r="9" spans="2:18" ht="15.75" thickBot="1" x14ac:dyDescent="0.3">
      <c r="R9" s="7"/>
    </row>
    <row r="10" spans="2:18" x14ac:dyDescent="0.25">
      <c r="D10" s="144" t="s">
        <v>59</v>
      </c>
      <c r="E10" s="145"/>
      <c r="F10" s="145"/>
      <c r="G10" s="145"/>
      <c r="H10" s="145"/>
      <c r="I10" s="145"/>
      <c r="J10" s="145"/>
      <c r="K10" s="145"/>
      <c r="L10" s="146"/>
      <c r="N10" s="22" t="s">
        <v>21</v>
      </c>
      <c r="R10" s="7"/>
    </row>
    <row r="11" spans="2:18" x14ac:dyDescent="0.25">
      <c r="C11" s="131" t="s">
        <v>53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33"/>
      <c r="N11" s="22" t="s">
        <v>50</v>
      </c>
      <c r="R11" s="7"/>
    </row>
    <row r="12" spans="2:18" ht="15.75" thickBot="1" x14ac:dyDescent="0.3">
      <c r="R12" s="7"/>
    </row>
    <row r="13" spans="2:18" ht="15.75" thickBot="1" x14ac:dyDescent="0.3">
      <c r="B13" s="5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  <c r="R13" s="7"/>
    </row>
    <row r="14" spans="2:18" x14ac:dyDescent="0.25">
      <c r="B14" s="60">
        <v>2016</v>
      </c>
      <c r="C14" s="8">
        <v>0.36041905610171071</v>
      </c>
      <c r="D14" s="9">
        <v>0.35613486097947089</v>
      </c>
      <c r="E14" s="9">
        <v>0.34819489766937323</v>
      </c>
      <c r="F14" s="9">
        <v>0.3094293737953081</v>
      </c>
      <c r="G14" s="9">
        <v>0.33020326962945651</v>
      </c>
      <c r="H14" s="9">
        <v>0.36049535434277252</v>
      </c>
      <c r="I14" s="9">
        <v>0.35575756796990138</v>
      </c>
      <c r="J14" s="9">
        <v>0.36266542519136319</v>
      </c>
      <c r="K14" s="9">
        <v>0.40494493366274298</v>
      </c>
      <c r="L14" s="9">
        <v>0.40714407708578071</v>
      </c>
      <c r="M14" s="9">
        <v>0.44051958845040801</v>
      </c>
      <c r="N14" s="10">
        <v>0.46456295351890131</v>
      </c>
      <c r="O14" s="31">
        <f t="shared" ref="O14:O21" si="0">AVERAGE(C14:N14)</f>
        <v>0.37503927986643243</v>
      </c>
      <c r="P14" s="4"/>
      <c r="R14" s="7"/>
    </row>
    <row r="15" spans="2:18" x14ac:dyDescent="0.25">
      <c r="B15" s="60">
        <v>2017</v>
      </c>
      <c r="C15" s="8">
        <v>0.41703197076658699</v>
      </c>
      <c r="D15" s="9">
        <v>0.5229857054047603</v>
      </c>
      <c r="E15" s="9">
        <v>0.50885157055879471</v>
      </c>
      <c r="F15" s="9">
        <v>0.49783251771644971</v>
      </c>
      <c r="G15" s="9">
        <v>0.52716710435937264</v>
      </c>
      <c r="H15" s="9">
        <v>0.51452652056433534</v>
      </c>
      <c r="I15" s="9">
        <v>0.49290049440207351</v>
      </c>
      <c r="J15" s="9">
        <v>0.51662421716912565</v>
      </c>
      <c r="K15" s="9">
        <v>0.49085461204038527</v>
      </c>
      <c r="L15" s="9">
        <v>0.43876319427586941</v>
      </c>
      <c r="M15" s="9">
        <v>0.4490331916082011</v>
      </c>
      <c r="N15" s="10">
        <v>0.50202802381169054</v>
      </c>
      <c r="O15" s="31">
        <f t="shared" si="0"/>
        <v>0.48988326022313716</v>
      </c>
      <c r="P15" s="4">
        <f>O15/O14-1</f>
        <v>0.30621853902238083</v>
      </c>
      <c r="R15" s="7"/>
    </row>
    <row r="16" spans="2:18" x14ac:dyDescent="0.25">
      <c r="B16" s="60">
        <v>2018</v>
      </c>
      <c r="C16" s="8">
        <v>0.47490103812507228</v>
      </c>
      <c r="D16" s="9">
        <v>0.5094996226723213</v>
      </c>
      <c r="E16" s="9">
        <v>0.49397106345625302</v>
      </c>
      <c r="F16" s="9">
        <v>0.46942785545629279</v>
      </c>
      <c r="G16" s="9">
        <v>0.50682590975165476</v>
      </c>
      <c r="H16" s="9">
        <v>0.4883745250780091</v>
      </c>
      <c r="I16" s="9">
        <v>0.42096078318492419</v>
      </c>
      <c r="J16" s="9">
        <v>0.45130325858849191</v>
      </c>
      <c r="K16" s="9">
        <v>0.42777901127754059</v>
      </c>
      <c r="L16" s="9">
        <v>0.37823755059371672</v>
      </c>
      <c r="M16" s="9">
        <v>0.42630787662909442</v>
      </c>
      <c r="N16" s="10">
        <v>0.4170269704650702</v>
      </c>
      <c r="O16" s="31">
        <f t="shared" si="0"/>
        <v>0.45538462210653669</v>
      </c>
      <c r="P16" s="4">
        <f>O16/O15-1</f>
        <v>-7.0422161600064981E-2</v>
      </c>
      <c r="R16" s="7"/>
    </row>
    <row r="17" spans="2:18" x14ac:dyDescent="0.25">
      <c r="B17" s="60">
        <v>2019</v>
      </c>
      <c r="C17" s="8">
        <v>0.44126092048414561</v>
      </c>
      <c r="D17" s="9">
        <v>0.41609673638285799</v>
      </c>
      <c r="E17" s="9">
        <v>0.43400465308087322</v>
      </c>
      <c r="F17" s="9">
        <v>0.43651667444901288</v>
      </c>
      <c r="G17" s="9">
        <v>0.40659618533387532</v>
      </c>
      <c r="H17" s="9">
        <v>0.47912312272192148</v>
      </c>
      <c r="I17" s="9">
        <v>0.50006294014952701</v>
      </c>
      <c r="J17" s="9">
        <v>0.4899834371303266</v>
      </c>
      <c r="K17" s="9">
        <v>0.47287044654175342</v>
      </c>
      <c r="L17" s="9">
        <v>0.4518047249882462</v>
      </c>
      <c r="M17" s="9">
        <v>0.46321867679189438</v>
      </c>
      <c r="N17" s="10">
        <v>0.38460344888205489</v>
      </c>
      <c r="O17" s="31">
        <f t="shared" si="0"/>
        <v>0.44801183057804073</v>
      </c>
      <c r="P17" s="4">
        <f>O17/O16-1</f>
        <v>-1.6190251428321423E-2</v>
      </c>
      <c r="R17" s="7"/>
    </row>
    <row r="18" spans="2:18" x14ac:dyDescent="0.25">
      <c r="B18" s="60" t="s">
        <v>70</v>
      </c>
      <c r="C18" s="8">
        <v>0.4487569810542516</v>
      </c>
      <c r="D18" s="9">
        <v>0.48520273884063908</v>
      </c>
      <c r="E18" s="9">
        <v>0.47514331062186688</v>
      </c>
      <c r="F18" s="9">
        <v>0.47165654019204339</v>
      </c>
      <c r="G18" s="9">
        <v>0.4512378519459822</v>
      </c>
      <c r="H18" s="9">
        <v>0.46186711494582222</v>
      </c>
      <c r="I18" s="9">
        <v>0.41937887811948682</v>
      </c>
      <c r="J18" s="9">
        <v>0.42833889571300998</v>
      </c>
      <c r="K18" s="9">
        <v>0.42432350550316089</v>
      </c>
      <c r="L18" s="9">
        <v>0.3887887399781399</v>
      </c>
      <c r="M18" s="9">
        <v>0.38206395095741352</v>
      </c>
      <c r="N18" s="10">
        <v>0.48464928816917219</v>
      </c>
      <c r="O18" s="31">
        <f t="shared" si="0"/>
        <v>0.44345064967008246</v>
      </c>
      <c r="P18" s="4">
        <f t="shared" ref="P18:P21" si="1">O18/O17-1</f>
        <v>-1.0180938530291228E-2</v>
      </c>
      <c r="R18" s="7"/>
    </row>
    <row r="19" spans="2:18" x14ac:dyDescent="0.25">
      <c r="B19" s="60" t="s">
        <v>71</v>
      </c>
      <c r="C19" s="8">
        <v>0.44742629258479422</v>
      </c>
      <c r="D19" s="9">
        <v>0.49620837126995632</v>
      </c>
      <c r="E19" s="9">
        <v>0.46837371664469568</v>
      </c>
      <c r="F19" s="9">
        <v>0.50508973272645807</v>
      </c>
      <c r="G19" s="9">
        <v>0.4944652073926088</v>
      </c>
      <c r="H19" s="9">
        <v>0.52709357055024653</v>
      </c>
      <c r="I19" s="9">
        <v>0.53177828612851985</v>
      </c>
      <c r="J19" s="9">
        <v>0.54548876439755012</v>
      </c>
      <c r="K19" s="9">
        <v>0.51016323287229615</v>
      </c>
      <c r="L19" s="9">
        <v>0.48571170219477328</v>
      </c>
      <c r="M19" s="9">
        <v>0.48419410732429718</v>
      </c>
      <c r="N19" s="10">
        <v>0.48151287326466258</v>
      </c>
      <c r="O19" s="31">
        <f t="shared" si="0"/>
        <v>0.49812548811257162</v>
      </c>
      <c r="P19" s="4">
        <f t="shared" si="1"/>
        <v>0.12329407676630089</v>
      </c>
      <c r="R19" s="7"/>
    </row>
    <row r="20" spans="2:18" x14ac:dyDescent="0.25">
      <c r="B20" s="72">
        <v>2022</v>
      </c>
      <c r="C20" s="8">
        <v>0.57056906532617579</v>
      </c>
      <c r="D20" s="9">
        <v>0.52234337673472897</v>
      </c>
      <c r="E20" s="9">
        <v>0.53950043758084931</v>
      </c>
      <c r="F20" s="9">
        <v>0.61887197570599195</v>
      </c>
      <c r="G20" s="9">
        <v>0.61501116626830188</v>
      </c>
      <c r="H20" s="9">
        <v>0.71113659024630127</v>
      </c>
      <c r="I20" s="9">
        <v>0.61588247537178598</v>
      </c>
      <c r="J20" s="9">
        <v>0.61320636137945683</v>
      </c>
      <c r="K20" s="9">
        <v>0.61</v>
      </c>
      <c r="L20" s="9">
        <v>0.65</v>
      </c>
      <c r="M20" s="9">
        <v>0.59</v>
      </c>
      <c r="N20" s="10">
        <v>0.56999999999999995</v>
      </c>
      <c r="O20" s="31">
        <f t="shared" si="0"/>
        <v>0.60221012071779934</v>
      </c>
      <c r="P20" s="4">
        <f t="shared" si="1"/>
        <v>0.20895263360164695</v>
      </c>
      <c r="R20" s="7"/>
    </row>
    <row r="21" spans="2:18" x14ac:dyDescent="0.25">
      <c r="B21" s="72">
        <v>2023</v>
      </c>
      <c r="C21" s="8">
        <v>0.60435704041530847</v>
      </c>
      <c r="D21" s="9">
        <v>0.60772224254444807</v>
      </c>
      <c r="E21" s="9">
        <v>0.58131318123269693</v>
      </c>
      <c r="F21" s="9">
        <v>0.56193432141561805</v>
      </c>
      <c r="G21" s="9">
        <v>0.57047726969310342</v>
      </c>
      <c r="H21" s="9">
        <v>0.58986494892491725</v>
      </c>
      <c r="I21" s="9">
        <v>0.586540230962594</v>
      </c>
      <c r="J21" s="9">
        <v>0.52607573626343584</v>
      </c>
      <c r="K21" s="9">
        <v>0.52087156865064954</v>
      </c>
      <c r="L21" s="9">
        <v>0.52935472418264229</v>
      </c>
      <c r="M21" s="9">
        <v>0.47652026402947439</v>
      </c>
      <c r="N21" s="10">
        <v>0.51081847850611795</v>
      </c>
      <c r="O21" s="31">
        <f t="shared" si="0"/>
        <v>0.55548750056841723</v>
      </c>
      <c r="P21" s="4">
        <f t="shared" si="1"/>
        <v>-7.7585245650955592E-2</v>
      </c>
      <c r="R21" s="7"/>
    </row>
    <row r="22" spans="2:18" x14ac:dyDescent="0.25">
      <c r="B22" s="72">
        <v>2024</v>
      </c>
      <c r="C22" s="8">
        <v>0.51159494316748655</v>
      </c>
      <c r="D22" s="9">
        <v>0.49812941197534322</v>
      </c>
      <c r="E22" s="9">
        <v>0.52533941673328899</v>
      </c>
      <c r="F22" s="9">
        <v>0.53696442842875436</v>
      </c>
      <c r="G22" s="9">
        <v>0.51999511143443744</v>
      </c>
      <c r="H22" s="9">
        <v>0.53751458132107377</v>
      </c>
      <c r="I22" s="9">
        <v>0.56211443992945731</v>
      </c>
      <c r="J22" s="9">
        <v>0.53288442249883317</v>
      </c>
      <c r="K22" s="9">
        <v>0.55266267924449164</v>
      </c>
      <c r="L22" s="9">
        <v>0.53274315517525506</v>
      </c>
      <c r="M22" s="9">
        <v>0.52627018326007269</v>
      </c>
      <c r="N22" s="10">
        <v>0.53141867987686853</v>
      </c>
      <c r="O22" s="31">
        <v>0.53063595442044686</v>
      </c>
      <c r="P22" s="4">
        <v>-4.4738263457846261E-2</v>
      </c>
      <c r="R22" s="7"/>
    </row>
    <row r="23" spans="2:18" ht="15.75" thickBot="1" x14ac:dyDescent="0.3">
      <c r="B23" s="73">
        <v>2025</v>
      </c>
      <c r="C23" s="13">
        <v>0.58251037736091382</v>
      </c>
      <c r="D23" s="11">
        <v>0.56000000000000005</v>
      </c>
      <c r="E23" s="11">
        <v>0.59674715266068035</v>
      </c>
      <c r="F23" s="11">
        <v>0.61760364017810665</v>
      </c>
      <c r="G23" s="11">
        <v>0.58857468700453019</v>
      </c>
      <c r="H23" s="11">
        <v>0.63798831385368149</v>
      </c>
      <c r="I23" s="11">
        <v>0.65008960231199586</v>
      </c>
      <c r="J23" s="11">
        <v>0.60104647180599635</v>
      </c>
      <c r="K23" s="11">
        <v>0.57150566633031463</v>
      </c>
      <c r="L23" s="11"/>
      <c r="M23" s="11"/>
      <c r="N23" s="51"/>
      <c r="O23" s="104"/>
      <c r="P23" s="5"/>
      <c r="R23" s="7"/>
    </row>
    <row r="24" spans="2:18" x14ac:dyDescent="0.25">
      <c r="B24" s="130" t="s">
        <v>60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61" t="s">
        <v>26</v>
      </c>
      <c r="G25" s="1"/>
      <c r="H25" s="1"/>
      <c r="I25" s="1"/>
      <c r="J25" s="1"/>
      <c r="K25" s="1"/>
      <c r="L25" s="1"/>
      <c r="M25" s="1"/>
      <c r="R25" s="7"/>
    </row>
    <row r="26" spans="2:18" x14ac:dyDescent="0.25">
      <c r="B26" s="62" t="s">
        <v>25</v>
      </c>
      <c r="G26" s="1"/>
      <c r="H26" s="1"/>
      <c r="M26" s="25"/>
      <c r="N26" s="25"/>
      <c r="O26" s="25"/>
      <c r="P26" s="1"/>
      <c r="R26" s="7"/>
    </row>
    <row r="27" spans="2:18" x14ac:dyDescent="0.25">
      <c r="B27" s="63"/>
      <c r="C27" s="25"/>
      <c r="D27" s="25"/>
      <c r="J27" s="25"/>
      <c r="L27" s="12"/>
      <c r="M27" s="25"/>
      <c r="N27" s="25"/>
      <c r="O27" s="25"/>
      <c r="P27" s="25"/>
      <c r="R27" s="7"/>
    </row>
    <row r="28" spans="2:18" ht="15.75" thickBot="1" x14ac:dyDescent="0.3">
      <c r="B28" s="63"/>
      <c r="G28" s="1"/>
      <c r="H28" s="1"/>
      <c r="I28" s="1"/>
      <c r="J28" s="1"/>
      <c r="K28" s="1"/>
      <c r="L28" s="1"/>
      <c r="M28" s="1"/>
      <c r="R28" s="7"/>
    </row>
    <row r="29" spans="2:18" x14ac:dyDescent="0.25">
      <c r="D29" s="147" t="s">
        <v>61</v>
      </c>
      <c r="E29" s="148"/>
      <c r="F29" s="148"/>
      <c r="G29" s="148"/>
      <c r="H29" s="148"/>
      <c r="I29" s="148"/>
      <c r="J29" s="148"/>
      <c r="K29" s="148"/>
      <c r="L29" s="149"/>
      <c r="R29" s="7"/>
    </row>
    <row r="30" spans="2:18" x14ac:dyDescent="0.25">
      <c r="C30" s="131" t="s">
        <v>53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33"/>
      <c r="R30" s="7"/>
    </row>
    <row r="31" spans="2:18" ht="15.75" thickBot="1" x14ac:dyDescent="0.3">
      <c r="R31" s="7"/>
    </row>
    <row r="32" spans="2:18" ht="15.75" thickBot="1" x14ac:dyDescent="0.3">
      <c r="B32" s="59" t="s">
        <v>0</v>
      </c>
      <c r="C32" s="6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3" t="s">
        <v>12</v>
      </c>
      <c r="O32" s="2" t="s">
        <v>13</v>
      </c>
      <c r="P32" s="3" t="s">
        <v>14</v>
      </c>
      <c r="R32" s="7"/>
    </row>
    <row r="33" spans="1:18" x14ac:dyDescent="0.25">
      <c r="B33" s="60">
        <v>2016</v>
      </c>
      <c r="C33" s="8">
        <v>11.107394470942522</v>
      </c>
      <c r="D33" s="9">
        <v>11.307994105820159</v>
      </c>
      <c r="E33" s="9">
        <v>11.19899249374005</v>
      </c>
      <c r="F33" s="9">
        <v>9.7516667151591356</v>
      </c>
      <c r="G33" s="9">
        <v>10.371684699061229</v>
      </c>
      <c r="H33" s="9">
        <v>11.095326015961852</v>
      </c>
      <c r="I33" s="9">
        <v>10.686957341815837</v>
      </c>
      <c r="J33" s="9">
        <v>10.477766799203673</v>
      </c>
      <c r="K33" s="9">
        <v>11.654315190813744</v>
      </c>
      <c r="L33" s="9">
        <v>11.461512914041812</v>
      </c>
      <c r="M33" s="9">
        <v>12.657008815357123</v>
      </c>
      <c r="N33" s="10">
        <v>13.397995579485114</v>
      </c>
      <c r="O33" s="31">
        <f t="shared" ref="O33:O40" si="2">AVERAGE(C33:N33)</f>
        <v>11.264051261783523</v>
      </c>
      <c r="P33" s="4"/>
      <c r="R33" s="7"/>
    </row>
    <row r="34" spans="1:18" x14ac:dyDescent="0.25">
      <c r="B34" s="60">
        <v>2017</v>
      </c>
      <c r="C34" s="8">
        <v>11.93170171560282</v>
      </c>
      <c r="D34" s="9">
        <v>14.885219147230288</v>
      </c>
      <c r="E34" s="9">
        <v>14.45952622899871</v>
      </c>
      <c r="F34" s="9">
        <v>14.13993700070032</v>
      </c>
      <c r="G34" s="9">
        <v>14.829737812733512</v>
      </c>
      <c r="H34" s="9">
        <v>14.602262653615837</v>
      </c>
      <c r="I34" s="9">
        <v>14.117163060169787</v>
      </c>
      <c r="J34" s="9">
        <v>14.813682803107509</v>
      </c>
      <c r="K34" s="9">
        <v>14.190606834087538</v>
      </c>
      <c r="L34" s="9">
        <v>12.877260988802492</v>
      </c>
      <c r="M34" s="9">
        <v>13.125689223899327</v>
      </c>
      <c r="N34" s="10">
        <v>14.498569327681622</v>
      </c>
      <c r="O34" s="31">
        <f t="shared" si="2"/>
        <v>14.03927973305248</v>
      </c>
      <c r="P34" s="4">
        <f>O34/O33-1</f>
        <v>0.24637924728598337</v>
      </c>
      <c r="R34" s="7"/>
    </row>
    <row r="35" spans="1:18" x14ac:dyDescent="0.25">
      <c r="B35" s="60">
        <v>2018</v>
      </c>
      <c r="C35" s="8">
        <v>13.548451716670186</v>
      </c>
      <c r="D35" s="9">
        <v>14.530929238614602</v>
      </c>
      <c r="E35" s="9">
        <v>14.024826433649936</v>
      </c>
      <c r="F35" s="9">
        <v>13.292788582955843</v>
      </c>
      <c r="G35" s="9">
        <v>15.489613453830072</v>
      </c>
      <c r="H35" s="9">
        <v>15.318355353596834</v>
      </c>
      <c r="I35" s="9">
        <v>13.112928396210387</v>
      </c>
      <c r="J35" s="9">
        <v>14.137525878543098</v>
      </c>
      <c r="K35" s="9">
        <v>14.059384984647648</v>
      </c>
      <c r="L35" s="9">
        <v>12.438720088824969</v>
      </c>
      <c r="M35" s="9">
        <v>13.870779381880844</v>
      </c>
      <c r="N35" s="10">
        <v>13.43410682656177</v>
      </c>
      <c r="O35" s="31">
        <f t="shared" si="2"/>
        <v>13.938200861332183</v>
      </c>
      <c r="P35" s="4">
        <f>O35/O34-1</f>
        <v>-7.1997191908875768E-3</v>
      </c>
      <c r="R35" s="7"/>
    </row>
    <row r="36" spans="1:18" x14ac:dyDescent="0.25">
      <c r="B36" s="60">
        <v>2019</v>
      </c>
      <c r="C36" s="8">
        <v>14.384223485942178</v>
      </c>
      <c r="D36" s="9">
        <v>13.568914573444999</v>
      </c>
      <c r="E36" s="9">
        <v>14.457997008083131</v>
      </c>
      <c r="F36" s="9">
        <v>14.900933198991504</v>
      </c>
      <c r="G36" s="9">
        <v>14.297141664895056</v>
      </c>
      <c r="H36" s="9">
        <v>16.889090075947731</v>
      </c>
      <c r="I36" s="9">
        <v>17.413691764826979</v>
      </c>
      <c r="J36" s="9">
        <v>17.614904564835243</v>
      </c>
      <c r="K36" s="9">
        <v>17.350089554063477</v>
      </c>
      <c r="L36" s="9">
        <v>16.852768046786572</v>
      </c>
      <c r="M36" s="9">
        <v>17.435087775770114</v>
      </c>
      <c r="N36" s="10">
        <v>14.455320626232034</v>
      </c>
      <c r="O36" s="31">
        <f t="shared" si="2"/>
        <v>15.801680194984918</v>
      </c>
      <c r="P36" s="4">
        <f>O36/O35-1</f>
        <v>0.13369583005669416</v>
      </c>
      <c r="R36" s="7"/>
    </row>
    <row r="37" spans="1:18" x14ac:dyDescent="0.25">
      <c r="B37" s="60" t="s">
        <v>70</v>
      </c>
      <c r="C37" s="8">
        <v>16.869672431791425</v>
      </c>
      <c r="D37" s="9">
        <v>18.459052996453273</v>
      </c>
      <c r="E37" s="9">
        <v>20.594136512283576</v>
      </c>
      <c r="F37" s="9">
        <v>20.465648935472956</v>
      </c>
      <c r="G37" s="9">
        <v>19.597259910014007</v>
      </c>
      <c r="H37" s="9">
        <v>19.664454285933328</v>
      </c>
      <c r="I37" s="9">
        <v>18.054260703043905</v>
      </c>
      <c r="J37" s="9">
        <v>18.275935663386999</v>
      </c>
      <c r="K37" s="9">
        <v>18.02993007233481</v>
      </c>
      <c r="L37" s="9">
        <v>16.59739130966679</v>
      </c>
      <c r="M37" s="9">
        <v>16.324828496508367</v>
      </c>
      <c r="N37" s="10">
        <v>20.547191221220224</v>
      </c>
      <c r="O37" s="31">
        <f t="shared" si="2"/>
        <v>18.623313544842471</v>
      </c>
      <c r="P37" s="4">
        <f t="shared" ref="P37:P40" si="3">O37/O36-1</f>
        <v>0.17856540032705337</v>
      </c>
      <c r="R37" s="7"/>
    </row>
    <row r="38" spans="1:18" x14ac:dyDescent="0.25">
      <c r="B38" s="60" t="s">
        <v>71</v>
      </c>
      <c r="C38" s="8">
        <v>18.921657913410947</v>
      </c>
      <c r="D38" s="9">
        <v>21.202983704365231</v>
      </c>
      <c r="E38" s="9">
        <v>20.732094193560812</v>
      </c>
      <c r="F38" s="9">
        <v>22.269406315909539</v>
      </c>
      <c r="G38" s="9">
        <v>22.758681326460696</v>
      </c>
      <c r="H38" s="9">
        <v>22.98338805027295</v>
      </c>
      <c r="I38" s="9">
        <v>23.307842281013023</v>
      </c>
      <c r="J38" s="9">
        <v>23.57711537479091</v>
      </c>
      <c r="K38" s="9">
        <v>21.781419227482683</v>
      </c>
      <c r="L38" s="9">
        <v>21.18480160292723</v>
      </c>
      <c r="M38" s="9">
        <v>21.299698781195833</v>
      </c>
      <c r="N38" s="10">
        <v>21.343058107456169</v>
      </c>
      <c r="O38" s="31">
        <f t="shared" si="2"/>
        <v>21.780178906570498</v>
      </c>
      <c r="P38" s="4">
        <f t="shared" si="3"/>
        <v>0.16951147571707437</v>
      </c>
      <c r="R38" s="7"/>
    </row>
    <row r="39" spans="1:18" x14ac:dyDescent="0.25">
      <c r="B39" s="72">
        <v>2022</v>
      </c>
      <c r="C39" s="8">
        <v>25.398881942994716</v>
      </c>
      <c r="D39" s="9">
        <v>22.554264664028864</v>
      </c>
      <c r="E39" s="9">
        <v>22.790116984727817</v>
      </c>
      <c r="F39" s="9">
        <v>25.465962928325862</v>
      </c>
      <c r="G39" s="9">
        <v>25.06662511476345</v>
      </c>
      <c r="H39" s="9">
        <v>28.285457877046632</v>
      </c>
      <c r="I39" s="9">
        <v>25.306610913026688</v>
      </c>
      <c r="J39" s="9">
        <v>24.8</v>
      </c>
      <c r="K39" s="9">
        <v>24.8</v>
      </c>
      <c r="L39" s="9">
        <v>26.7</v>
      </c>
      <c r="M39" s="9">
        <v>23.5</v>
      </c>
      <c r="N39" s="10">
        <v>22.2</v>
      </c>
      <c r="O39" s="31">
        <f t="shared" si="2"/>
        <v>24.738993368742836</v>
      </c>
      <c r="P39" s="4">
        <f t="shared" si="3"/>
        <v>0.13584895123518681</v>
      </c>
      <c r="R39" s="7"/>
    </row>
    <row r="40" spans="1:18" x14ac:dyDescent="0.25">
      <c r="B40" s="72">
        <v>2023</v>
      </c>
      <c r="C40" s="8">
        <v>23.805623821958999</v>
      </c>
      <c r="D40" s="9">
        <v>23.71939912650981</v>
      </c>
      <c r="E40" s="9">
        <v>22.736548614748493</v>
      </c>
      <c r="F40" s="9">
        <v>21.792936853140496</v>
      </c>
      <c r="G40" s="9">
        <v>22.169317177543689</v>
      </c>
      <c r="H40" s="9">
        <v>22.532841048931839</v>
      </c>
      <c r="I40" s="9">
        <v>22.222836270710761</v>
      </c>
      <c r="J40" s="9">
        <v>19.911966617571046</v>
      </c>
      <c r="K40" s="9">
        <v>19.866041628335775</v>
      </c>
      <c r="L40" s="9">
        <v>21.039203512639116</v>
      </c>
      <c r="M40" s="9">
        <v>18.848305214862965</v>
      </c>
      <c r="N40" s="10">
        <v>20.076724201649878</v>
      </c>
      <c r="O40" s="31">
        <f t="shared" si="2"/>
        <v>21.560145340716904</v>
      </c>
      <c r="P40" s="4">
        <f t="shared" si="3"/>
        <v>-0.12849544767825261</v>
      </c>
      <c r="R40" s="7"/>
    </row>
    <row r="41" spans="1:18" x14ac:dyDescent="0.25">
      <c r="B41" s="72">
        <v>2024</v>
      </c>
      <c r="C41" s="8">
        <v>20.023221463369872</v>
      </c>
      <c r="D41" s="9">
        <v>19.481474280604932</v>
      </c>
      <c r="E41" s="9">
        <v>20.184065730309698</v>
      </c>
      <c r="F41" s="9">
        <v>20.661854241510039</v>
      </c>
      <c r="G41" s="9">
        <v>20.028202620433099</v>
      </c>
      <c r="H41" s="9">
        <v>21.108197608478569</v>
      </c>
      <c r="I41" s="9">
        <v>22.574515907567005</v>
      </c>
      <c r="J41" s="9">
        <v>21.493360297067937</v>
      </c>
      <c r="K41" s="9">
        <v>22.714988779627852</v>
      </c>
      <c r="L41" s="9">
        <v>22.132814381755971</v>
      </c>
      <c r="M41" s="9">
        <v>22.350694683055288</v>
      </c>
      <c r="N41" s="10">
        <v>23.387204682701107</v>
      </c>
      <c r="O41" s="31">
        <v>21.345049556373443</v>
      </c>
      <c r="P41" s="4">
        <v>-9.9765461199023964E-3</v>
      </c>
      <c r="R41" s="7"/>
    </row>
    <row r="42" spans="1:18" ht="15.75" thickBot="1" x14ac:dyDescent="0.3">
      <c r="B42" s="73">
        <v>2025</v>
      </c>
      <c r="C42" s="13">
        <v>25.448130855766241</v>
      </c>
      <c r="D42" s="11">
        <v>24.3</v>
      </c>
      <c r="E42" s="11">
        <v>25.225098890119618</v>
      </c>
      <c r="F42" s="11">
        <v>26.124633979533911</v>
      </c>
      <c r="G42" s="11">
        <v>24.532970103722828</v>
      </c>
      <c r="H42" s="11">
        <v>26.061822620922889</v>
      </c>
      <c r="I42" s="11">
        <v>26.163506134648586</v>
      </c>
      <c r="J42" s="11">
        <v>24.067703870527513</v>
      </c>
      <c r="K42" s="11">
        <v>22.843081483222676</v>
      </c>
      <c r="L42" s="11"/>
      <c r="M42" s="11"/>
      <c r="N42" s="51"/>
      <c r="O42" s="104"/>
      <c r="P42" s="5"/>
      <c r="R42" s="7"/>
    </row>
    <row r="43" spans="1:18" x14ac:dyDescent="0.25">
      <c r="B43" s="130" t="s">
        <v>60</v>
      </c>
      <c r="C43" s="130"/>
      <c r="D43" s="130"/>
      <c r="E43" s="130"/>
      <c r="F43" s="130"/>
      <c r="R43" s="7"/>
    </row>
    <row r="44" spans="1:18" x14ac:dyDescent="0.25">
      <c r="A44" s="52"/>
      <c r="B44" s="61" t="s">
        <v>26</v>
      </c>
      <c r="G44" s="1"/>
      <c r="H44" s="1"/>
      <c r="I44" s="1"/>
      <c r="J44" s="1"/>
      <c r="K44" s="1"/>
      <c r="L44" s="1"/>
      <c r="M44" s="1"/>
      <c r="R44" s="7"/>
    </row>
    <row r="45" spans="1:18" x14ac:dyDescent="0.25">
      <c r="A45" s="52"/>
      <c r="B45" s="62" t="s">
        <v>25</v>
      </c>
      <c r="G45" s="1"/>
      <c r="H45" s="1"/>
      <c r="I45" s="1"/>
      <c r="J45" s="1"/>
      <c r="K45" s="1"/>
      <c r="L45" s="1"/>
      <c r="M45" s="1"/>
      <c r="R45" s="7"/>
    </row>
    <row r="47" spans="1:18" x14ac:dyDescent="0.25">
      <c r="C47" s="58"/>
    </row>
    <row r="48" spans="1:18" x14ac:dyDescent="0.25">
      <c r="C48" s="58"/>
      <c r="D48" s="58"/>
      <c r="E48" s="58"/>
      <c r="F48" s="58"/>
      <c r="G48" s="58"/>
      <c r="H48" s="58"/>
    </row>
  </sheetData>
  <mergeCells count="6">
    <mergeCell ref="B43:F43"/>
    <mergeCell ref="D10:L10"/>
    <mergeCell ref="C11:M11"/>
    <mergeCell ref="B24:F24"/>
    <mergeCell ref="D29:L29"/>
    <mergeCell ref="C30:M30"/>
  </mergeCells>
  <phoneticPr fontId="5" type="noConversion"/>
  <hyperlinks>
    <hyperlink ref="N10" location="'Listado Datos'!A1" display="Acceder al listado de datos" xr:uid="{00000000-0004-0000-0200-000000000000}"/>
    <hyperlink ref="N11" location="'Metodología de cálculo'!A1" display="Acceder a la metodología" xr:uid="{00000000-0004-0000-0200-000001000000}"/>
  </hyperlinks>
  <pageMargins left="0.7" right="0.7" top="0.75" bottom="0.75" header="0.3" footer="0.3"/>
  <pageSetup paperSize="9" orientation="portrait" verticalDpi="0" r:id="rId1"/>
  <ignoredErrors>
    <ignoredError sqref="O14:O16 O33:O35 O17" formulaRange="1"/>
    <ignoredError sqref="B37:B38 B18:B1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R134"/>
  <sheetViews>
    <sheetView showGridLines="0" zoomScale="95" zoomScaleNormal="95" workbookViewId="0">
      <pane ySplit="13" topLeftCell="A116" activePane="bottomLeft" state="frozen"/>
      <selection pane="bottomLeft" activeCell="C11" sqref="C11"/>
    </sheetView>
  </sheetViews>
  <sheetFormatPr baseColWidth="10" defaultColWidth="9.140625" defaultRowHeight="15" x14ac:dyDescent="0.25"/>
  <cols>
    <col min="1" max="1" width="15.7109375" style="14" customWidth="1"/>
    <col min="2" max="2" width="14.5703125" style="14" customWidth="1"/>
    <col min="3" max="3" width="26" style="15" customWidth="1"/>
    <col min="4" max="4" width="25.28515625" style="15" customWidth="1"/>
    <col min="5" max="5" width="20" style="15" customWidth="1"/>
    <col min="6" max="6" width="19.85546875" style="14" customWidth="1"/>
    <col min="7" max="7" width="18" style="14" customWidth="1"/>
    <col min="8" max="8" width="18.85546875" style="14" customWidth="1"/>
    <col min="9" max="9" width="18.5703125" style="14" customWidth="1"/>
    <col min="10" max="16384" width="9.140625" style="14"/>
  </cols>
  <sheetData>
    <row r="9" spans="2:9" ht="15.75" thickBot="1" x14ac:dyDescent="0.3"/>
    <row r="10" spans="2:9" ht="16.5" thickBot="1" x14ac:dyDescent="0.3">
      <c r="D10" s="150" t="s">
        <v>68</v>
      </c>
      <c r="E10" s="151"/>
      <c r="F10" s="21" t="s">
        <v>51</v>
      </c>
    </row>
    <row r="11" spans="2:9" x14ac:dyDescent="0.25">
      <c r="F11" s="22" t="s">
        <v>50</v>
      </c>
    </row>
    <row r="12" spans="2:9" x14ac:dyDescent="0.25">
      <c r="E12" s="22"/>
    </row>
    <row r="13" spans="2:9" s="20" customFormat="1" ht="45" x14ac:dyDescent="0.25">
      <c r="B13" s="53" t="s">
        <v>19</v>
      </c>
      <c r="C13" s="83" t="s">
        <v>16</v>
      </c>
      <c r="D13" s="84" t="s">
        <v>20</v>
      </c>
      <c r="E13" s="85" t="s">
        <v>18</v>
      </c>
      <c r="F13" s="86" t="s">
        <v>62</v>
      </c>
      <c r="G13" s="87" t="s">
        <v>63</v>
      </c>
      <c r="H13" s="88" t="s">
        <v>64</v>
      </c>
      <c r="I13" s="89" t="s">
        <v>65</v>
      </c>
    </row>
    <row r="14" spans="2:9" x14ac:dyDescent="0.25">
      <c r="B14" s="19">
        <v>42370</v>
      </c>
      <c r="C14" s="55">
        <v>30.818000000000001</v>
      </c>
      <c r="D14" s="18">
        <v>0.52994769472105163</v>
      </c>
      <c r="E14" s="17">
        <f t="shared" ref="E14:E45" si="0">D14*$C14</f>
        <v>16.331928055913369</v>
      </c>
      <c r="F14" s="54">
        <v>0.76967411178059597</v>
      </c>
      <c r="G14" s="12">
        <f>F14*$C14</f>
        <v>23.719816776854408</v>
      </c>
      <c r="H14" s="18">
        <v>0.36286734355306871</v>
      </c>
      <c r="I14" s="17">
        <f>H14*$C14</f>
        <v>11.182845793618473</v>
      </c>
    </row>
    <row r="15" spans="2:9" x14ac:dyDescent="0.25">
      <c r="B15" s="19">
        <v>42401</v>
      </c>
      <c r="C15" s="55">
        <v>31.751999999999999</v>
      </c>
      <c r="D15" s="18">
        <v>0.46289457851507332</v>
      </c>
      <c r="E15" s="17">
        <f t="shared" si="0"/>
        <v>14.697828657010607</v>
      </c>
      <c r="F15" s="54">
        <v>0.72857663394108485</v>
      </c>
      <c r="G15" s="12">
        <f t="shared" ref="G15:I54" si="1">F15*$C15</f>
        <v>23.133765280897325</v>
      </c>
      <c r="H15" s="18">
        <v>0.35725504433751992</v>
      </c>
      <c r="I15" s="17">
        <f t="shared" si="1"/>
        <v>11.343562167804933</v>
      </c>
    </row>
    <row r="16" spans="2:9" x14ac:dyDescent="0.25">
      <c r="B16" s="19">
        <v>42430</v>
      </c>
      <c r="C16" s="55">
        <v>32.162999999999997</v>
      </c>
      <c r="D16" s="18">
        <v>0.43020383125561601</v>
      </c>
      <c r="E16" s="17">
        <f t="shared" si="0"/>
        <v>13.836645824674376</v>
      </c>
      <c r="F16" s="54">
        <v>0.65453213949194733</v>
      </c>
      <c r="G16" s="12">
        <f t="shared" si="1"/>
        <v>21.051717202479498</v>
      </c>
      <c r="H16" s="18">
        <v>0.3498200229872715</v>
      </c>
      <c r="I16" s="17">
        <f t="shared" si="1"/>
        <v>11.251261399339612</v>
      </c>
    </row>
    <row r="17" spans="2:9" x14ac:dyDescent="0.25">
      <c r="B17" s="19">
        <v>42461</v>
      </c>
      <c r="C17" s="55">
        <v>31.515000000000001</v>
      </c>
      <c r="D17" s="18">
        <v>0.36358348909513433</v>
      </c>
      <c r="E17" s="17">
        <f t="shared" si="0"/>
        <v>11.458333658833158</v>
      </c>
      <c r="F17" s="54">
        <v>0.62767757579370065</v>
      </c>
      <c r="G17" s="12">
        <f t="shared" si="1"/>
        <v>19.781258801138478</v>
      </c>
      <c r="H17" s="18">
        <v>0.31014813330372748</v>
      </c>
      <c r="I17" s="17">
        <f t="shared" si="1"/>
        <v>9.7743184210669725</v>
      </c>
    </row>
    <row r="18" spans="2:9" x14ac:dyDescent="0.25">
      <c r="B18" s="19">
        <v>42491</v>
      </c>
      <c r="C18" s="55">
        <v>31.41</v>
      </c>
      <c r="D18" s="18">
        <v>0.38731947396838762</v>
      </c>
      <c r="E18" s="17">
        <f t="shared" si="0"/>
        <v>12.165704677347055</v>
      </c>
      <c r="F18" s="54">
        <v>0.60166051834075795</v>
      </c>
      <c r="G18" s="12">
        <f t="shared" si="1"/>
        <v>18.898156881083207</v>
      </c>
      <c r="H18" s="18">
        <v>0.33145570586559159</v>
      </c>
      <c r="I18" s="17">
        <f t="shared" si="1"/>
        <v>10.411023721238232</v>
      </c>
    </row>
    <row r="19" spans="2:9" x14ac:dyDescent="0.25">
      <c r="B19" s="19">
        <v>42522</v>
      </c>
      <c r="C19" s="55">
        <v>30.78</v>
      </c>
      <c r="D19" s="18">
        <v>0.4285375186247235</v>
      </c>
      <c r="E19" s="17">
        <f t="shared" si="0"/>
        <v>13.190384823268991</v>
      </c>
      <c r="F19" s="54">
        <v>0.60454994240579907</v>
      </c>
      <c r="G19" s="12">
        <f t="shared" si="1"/>
        <v>18.608047227250495</v>
      </c>
      <c r="H19" s="18">
        <v>0.36108616722853742</v>
      </c>
      <c r="I19" s="17">
        <f t="shared" si="1"/>
        <v>11.114232227294382</v>
      </c>
    </row>
    <row r="20" spans="2:9" x14ac:dyDescent="0.25">
      <c r="B20" s="19">
        <v>42552</v>
      </c>
      <c r="C20" s="55">
        <v>30.04</v>
      </c>
      <c r="D20" s="18">
        <v>0.43541201010611558</v>
      </c>
      <c r="E20" s="17">
        <f t="shared" si="0"/>
        <v>13.079776783587711</v>
      </c>
      <c r="F20" s="54">
        <v>0.64147430634043467</v>
      </c>
      <c r="G20" s="12">
        <f t="shared" si="1"/>
        <v>19.269888162466657</v>
      </c>
      <c r="H20" s="18">
        <v>0.3568774319565704</v>
      </c>
      <c r="I20" s="17">
        <f t="shared" si="1"/>
        <v>10.720598055975374</v>
      </c>
    </row>
    <row r="21" spans="2:9" x14ac:dyDescent="0.25">
      <c r="B21" s="19">
        <v>42583</v>
      </c>
      <c r="C21" s="55">
        <v>28.890999999999998</v>
      </c>
      <c r="D21" s="18">
        <v>0.44893747451115901</v>
      </c>
      <c r="E21" s="17">
        <f t="shared" si="0"/>
        <v>12.970252576101894</v>
      </c>
      <c r="F21" s="54">
        <v>0.67604931789295852</v>
      </c>
      <c r="G21" s="12">
        <f t="shared" si="1"/>
        <v>19.531740843245462</v>
      </c>
      <c r="H21" s="18">
        <v>0.36404120407615481</v>
      </c>
      <c r="I21" s="17">
        <f t="shared" si="1"/>
        <v>10.517514426964189</v>
      </c>
    </row>
    <row r="22" spans="2:9" x14ac:dyDescent="0.25">
      <c r="B22" s="19">
        <v>42614</v>
      </c>
      <c r="C22" s="55">
        <v>28.78</v>
      </c>
      <c r="D22" s="18">
        <v>0.48466119975769978</v>
      </c>
      <c r="E22" s="17">
        <f t="shared" si="0"/>
        <v>13.9485493290266</v>
      </c>
      <c r="F22" s="54">
        <v>0.70275773289733967</v>
      </c>
      <c r="G22" s="12">
        <f t="shared" si="1"/>
        <v>20.225367552785436</v>
      </c>
      <c r="H22" s="18">
        <v>0.40481741614740918</v>
      </c>
      <c r="I22" s="17">
        <f t="shared" si="1"/>
        <v>11.650645236722436</v>
      </c>
    </row>
    <row r="23" spans="2:9" x14ac:dyDescent="0.25">
      <c r="B23" s="19">
        <v>42644</v>
      </c>
      <c r="C23" s="55">
        <v>28.151</v>
      </c>
      <c r="D23" s="18">
        <v>0.50105514567135456</v>
      </c>
      <c r="E23" s="17">
        <f t="shared" si="0"/>
        <v>14.105203405794303</v>
      </c>
      <c r="F23" s="54">
        <v>0.75813640092928203</v>
      </c>
      <c r="G23" s="12">
        <f t="shared" si="1"/>
        <v>21.342297822560219</v>
      </c>
      <c r="H23" s="18">
        <v>0.40762751461746849</v>
      </c>
      <c r="I23" s="17">
        <f t="shared" si="1"/>
        <v>11.475122163996355</v>
      </c>
    </row>
    <row r="24" spans="2:9" x14ac:dyDescent="0.25">
      <c r="B24" s="19">
        <v>42675</v>
      </c>
      <c r="C24" s="55">
        <v>28.731999999999999</v>
      </c>
      <c r="D24" s="18">
        <v>0.54521250867876125</v>
      </c>
      <c r="E24" s="17">
        <f t="shared" si="0"/>
        <v>15.665045799358168</v>
      </c>
      <c r="F24" s="54">
        <v>0.79866464338800847</v>
      </c>
      <c r="G24" s="12">
        <f t="shared" si="1"/>
        <v>22.947232533824259</v>
      </c>
      <c r="H24" s="18">
        <v>0.44283724492415139</v>
      </c>
      <c r="I24" s="17">
        <f t="shared" si="1"/>
        <v>12.723599721160717</v>
      </c>
    </row>
    <row r="25" spans="2:9" x14ac:dyDescent="0.25">
      <c r="B25" s="16">
        <v>42705</v>
      </c>
      <c r="C25" s="56">
        <v>28.84</v>
      </c>
      <c r="D25" s="26">
        <v>0.62556588443563099</v>
      </c>
      <c r="E25" s="24">
        <f t="shared" si="0"/>
        <v>18.041320107123596</v>
      </c>
      <c r="F25" s="26">
        <v>0.91492712722752623</v>
      </c>
      <c r="G25" s="27">
        <f t="shared" si="1"/>
        <v>26.386498349241855</v>
      </c>
      <c r="H25" s="26">
        <v>0.46615714406299602</v>
      </c>
      <c r="I25" s="24">
        <f t="shared" si="1"/>
        <v>13.443972034776806</v>
      </c>
    </row>
    <row r="26" spans="2:9" x14ac:dyDescent="0.25">
      <c r="B26" s="19">
        <v>42736</v>
      </c>
      <c r="C26" s="55">
        <v>28.611000000000001</v>
      </c>
      <c r="D26" s="18">
        <v>0.51750948422678911</v>
      </c>
      <c r="E26" s="17">
        <f t="shared" si="0"/>
        <v>14.806463853212664</v>
      </c>
      <c r="F26" s="54">
        <v>0.76624058084883562</v>
      </c>
      <c r="G26" s="12">
        <f t="shared" si="1"/>
        <v>21.922909258666035</v>
      </c>
      <c r="H26" s="18">
        <v>0.41703197076658699</v>
      </c>
      <c r="I26" s="17">
        <f t="shared" si="1"/>
        <v>11.93170171560282</v>
      </c>
    </row>
    <row r="27" spans="2:9" x14ac:dyDescent="0.25">
      <c r="B27" s="19">
        <v>42767</v>
      </c>
      <c r="C27" s="55">
        <v>28.462</v>
      </c>
      <c r="D27" s="18">
        <v>0.63814855936595616</v>
      </c>
      <c r="E27" s="17">
        <f t="shared" si="0"/>
        <v>18.162984296673844</v>
      </c>
      <c r="F27" s="54">
        <v>0.82143079135625507</v>
      </c>
      <c r="G27" s="12">
        <f t="shared" si="1"/>
        <v>23.37956318358173</v>
      </c>
      <c r="H27" s="18">
        <v>0.5247160596014987</v>
      </c>
      <c r="I27" s="17">
        <f t="shared" si="1"/>
        <v>14.934468488377856</v>
      </c>
    </row>
    <row r="28" spans="2:9" x14ac:dyDescent="0.25">
      <c r="B28" s="19">
        <v>42795</v>
      </c>
      <c r="C28" s="55">
        <v>28.416</v>
      </c>
      <c r="D28" s="18">
        <v>0.58354947254159417</v>
      </c>
      <c r="E28" s="17">
        <f t="shared" si="0"/>
        <v>16.582141811741941</v>
      </c>
      <c r="F28" s="54">
        <v>0.75365147035833824</v>
      </c>
      <c r="G28" s="12">
        <f t="shared" si="1"/>
        <v>21.415760181702538</v>
      </c>
      <c r="H28" s="18">
        <v>0.50917375772195128</v>
      </c>
      <c r="I28" s="17">
        <f t="shared" si="1"/>
        <v>14.468681499426967</v>
      </c>
    </row>
    <row r="29" spans="2:9" x14ac:dyDescent="0.25">
      <c r="B29" s="19">
        <v>42826</v>
      </c>
      <c r="C29" s="55">
        <v>28.402999999999999</v>
      </c>
      <c r="D29" s="18">
        <v>0.59630594857142438</v>
      </c>
      <c r="E29" s="17">
        <f t="shared" si="0"/>
        <v>16.936877857274165</v>
      </c>
      <c r="F29" s="54">
        <v>0.74575146316053853</v>
      </c>
      <c r="G29" s="12">
        <f t="shared" si="1"/>
        <v>21.181578808148775</v>
      </c>
      <c r="H29" s="18">
        <v>0.5003791234582794</v>
      </c>
      <c r="I29" s="17">
        <f t="shared" si="1"/>
        <v>14.212268243585509</v>
      </c>
    </row>
    <row r="30" spans="2:9" x14ac:dyDescent="0.25">
      <c r="B30" s="19">
        <v>42856</v>
      </c>
      <c r="C30" s="55">
        <v>28.131</v>
      </c>
      <c r="D30" s="18">
        <v>0.60016401033655187</v>
      </c>
      <c r="E30" s="17">
        <f t="shared" si="0"/>
        <v>16.883213774777541</v>
      </c>
      <c r="F30" s="54">
        <v>0.72564103458610862</v>
      </c>
      <c r="G30" s="12">
        <f t="shared" si="1"/>
        <v>20.413007943941821</v>
      </c>
      <c r="H30" s="18">
        <v>0.52821467838865721</v>
      </c>
      <c r="I30" s="17">
        <f t="shared" si="1"/>
        <v>14.859207117751316</v>
      </c>
    </row>
    <row r="31" spans="2:9" x14ac:dyDescent="0.25">
      <c r="B31" s="19">
        <v>42887</v>
      </c>
      <c r="C31" s="55">
        <v>28.378</v>
      </c>
      <c r="D31" s="18">
        <v>0.58063780651327068</v>
      </c>
      <c r="E31" s="17">
        <f t="shared" si="0"/>
        <v>16.477339673233594</v>
      </c>
      <c r="F31" s="54">
        <v>0.70446194543590757</v>
      </c>
      <c r="G31" s="12">
        <f t="shared" si="1"/>
        <v>19.991221087580186</v>
      </c>
      <c r="H31" s="18">
        <v>0.51528925757067834</v>
      </c>
      <c r="I31" s="17">
        <f t="shared" si="1"/>
        <v>14.62287855134071</v>
      </c>
    </row>
    <row r="32" spans="2:9" x14ac:dyDescent="0.25">
      <c r="B32" s="19">
        <v>42917</v>
      </c>
      <c r="C32" s="55">
        <v>28.640999999999998</v>
      </c>
      <c r="D32" s="18">
        <v>0.60513296972657304</v>
      </c>
      <c r="E32" s="17">
        <f t="shared" si="0"/>
        <v>17.331613385938777</v>
      </c>
      <c r="F32" s="54">
        <v>0.7532356944790769</v>
      </c>
      <c r="G32" s="12">
        <f t="shared" si="1"/>
        <v>21.57342352557524</v>
      </c>
      <c r="H32" s="18">
        <v>0.49331306887118109</v>
      </c>
      <c r="I32" s="17">
        <f t="shared" si="1"/>
        <v>14.128979605539497</v>
      </c>
    </row>
    <row r="33" spans="2:9" x14ac:dyDescent="0.25">
      <c r="B33" s="19">
        <v>42948</v>
      </c>
      <c r="C33" s="55">
        <v>28.673999999999999</v>
      </c>
      <c r="D33" s="18">
        <v>0.61715048886305834</v>
      </c>
      <c r="E33" s="17">
        <f t="shared" si="0"/>
        <v>17.696173117659335</v>
      </c>
      <c r="F33" s="54">
        <v>0.75719543236718778</v>
      </c>
      <c r="G33" s="12">
        <f t="shared" si="1"/>
        <v>21.711821827696742</v>
      </c>
      <c r="H33" s="18">
        <v>0.51790994982383354</v>
      </c>
      <c r="I33" s="17">
        <f t="shared" si="1"/>
        <v>14.850549901248602</v>
      </c>
    </row>
    <row r="34" spans="2:9" x14ac:dyDescent="0.25">
      <c r="B34" s="19">
        <v>42979</v>
      </c>
      <c r="C34" s="55">
        <v>28.911000000000001</v>
      </c>
      <c r="D34" s="18">
        <v>0.58039891383935605</v>
      </c>
      <c r="E34" s="17">
        <f t="shared" si="0"/>
        <v>16.779912998009625</v>
      </c>
      <c r="F34" s="54">
        <v>0.77026320728567255</v>
      </c>
      <c r="G34" s="12">
        <f t="shared" si="1"/>
        <v>22.269079585836081</v>
      </c>
      <c r="H34" s="18">
        <v>0.49313194585473841</v>
      </c>
      <c r="I34" s="17">
        <f t="shared" si="1"/>
        <v>14.256937686606342</v>
      </c>
    </row>
    <row r="35" spans="2:9" x14ac:dyDescent="0.25">
      <c r="B35" s="19">
        <v>43009</v>
      </c>
      <c r="C35" s="55">
        <v>29.35</v>
      </c>
      <c r="D35" s="18">
        <v>0.5327006119922103</v>
      </c>
      <c r="E35" s="17">
        <f t="shared" si="0"/>
        <v>15.634762961971374</v>
      </c>
      <c r="F35" s="54">
        <v>0.82964115153883855</v>
      </c>
      <c r="G35" s="12">
        <f t="shared" si="1"/>
        <v>24.349967797664913</v>
      </c>
      <c r="H35" s="18">
        <v>0.44129574603642829</v>
      </c>
      <c r="I35" s="17">
        <f t="shared" si="1"/>
        <v>12.952030146169172</v>
      </c>
    </row>
    <row r="36" spans="2:9" x14ac:dyDescent="0.25">
      <c r="B36" s="19">
        <v>43040</v>
      </c>
      <c r="C36" s="55">
        <v>29.231000000000002</v>
      </c>
      <c r="D36" s="18">
        <v>0.54452374224830868</v>
      </c>
      <c r="E36" s="17">
        <f t="shared" si="0"/>
        <v>15.916973509660313</v>
      </c>
      <c r="F36" s="54">
        <v>0.88601909646713306</v>
      </c>
      <c r="G36" s="12">
        <f t="shared" si="1"/>
        <v>25.899224208830766</v>
      </c>
      <c r="H36" s="18">
        <v>0.44918573363580472</v>
      </c>
      <c r="I36" s="17">
        <f t="shared" si="1"/>
        <v>13.130148179908208</v>
      </c>
    </row>
    <row r="37" spans="2:9" x14ac:dyDescent="0.25">
      <c r="B37" s="16">
        <v>43070</v>
      </c>
      <c r="C37" s="56">
        <v>28.88</v>
      </c>
      <c r="D37" s="26">
        <v>0.69440405025589425</v>
      </c>
      <c r="E37" s="24">
        <f t="shared" si="0"/>
        <v>20.054388971390225</v>
      </c>
      <c r="F37" s="26">
        <v>1.0166695055875647</v>
      </c>
      <c r="G37" s="27">
        <f t="shared" si="1"/>
        <v>29.36141532136887</v>
      </c>
      <c r="H37" s="26">
        <v>0.50690580495640947</v>
      </c>
      <c r="I37" s="24">
        <f t="shared" si="1"/>
        <v>14.639439647141105</v>
      </c>
    </row>
    <row r="38" spans="2:9" x14ac:dyDescent="0.25">
      <c r="B38" s="19">
        <v>43101</v>
      </c>
      <c r="C38" s="55">
        <v>28.529</v>
      </c>
      <c r="D38" s="18">
        <v>0.63338357697340719</v>
      </c>
      <c r="E38" s="17">
        <f t="shared" si="0"/>
        <v>18.069800067474333</v>
      </c>
      <c r="F38" s="54">
        <v>0.88644890332506654</v>
      </c>
      <c r="G38" s="12">
        <f t="shared" si="1"/>
        <v>25.289500762960824</v>
      </c>
      <c r="H38" s="18">
        <v>0.48184007349266689</v>
      </c>
      <c r="I38" s="17">
        <f t="shared" si="1"/>
        <v>13.746415456672294</v>
      </c>
    </row>
    <row r="39" spans="2:9" x14ac:dyDescent="0.25">
      <c r="B39" s="19">
        <v>43132</v>
      </c>
      <c r="C39" s="55">
        <v>28.52</v>
      </c>
      <c r="D39" s="18">
        <v>0.63887631379573895</v>
      </c>
      <c r="E39" s="17">
        <f t="shared" si="0"/>
        <v>18.220752469454474</v>
      </c>
      <c r="F39" s="54">
        <v>0.84338837279254331</v>
      </c>
      <c r="G39" s="12">
        <f t="shared" si="1"/>
        <v>24.053436392043334</v>
      </c>
      <c r="H39" s="18">
        <v>0.50539326544929675</v>
      </c>
      <c r="I39" s="17">
        <f t="shared" si="1"/>
        <v>14.413815930613943</v>
      </c>
    </row>
    <row r="40" spans="2:9" x14ac:dyDescent="0.25">
      <c r="B40" s="19">
        <v>43160</v>
      </c>
      <c r="C40" s="55">
        <v>28.391999999999999</v>
      </c>
      <c r="D40" s="18">
        <v>0.59083289669696715</v>
      </c>
      <c r="E40" s="17">
        <f t="shared" si="0"/>
        <v>16.774927603020291</v>
      </c>
      <c r="F40" s="54">
        <v>0.79834483061045536</v>
      </c>
      <c r="G40" s="12">
        <f t="shared" si="1"/>
        <v>22.666606430692049</v>
      </c>
      <c r="H40" s="18">
        <v>0.49525272742607102</v>
      </c>
      <c r="I40" s="17">
        <f t="shared" si="1"/>
        <v>14.061215437081009</v>
      </c>
    </row>
    <row r="41" spans="2:9" x14ac:dyDescent="0.25">
      <c r="B41" s="19">
        <v>43191</v>
      </c>
      <c r="C41" s="55">
        <v>28.317</v>
      </c>
      <c r="D41" s="18">
        <v>0.57310353386095114</v>
      </c>
      <c r="E41" s="17">
        <f t="shared" si="0"/>
        <v>16.228572768340552</v>
      </c>
      <c r="F41" s="54">
        <v>0.80463108677850348</v>
      </c>
      <c r="G41" s="12">
        <f t="shared" si="1"/>
        <v>22.784738484306882</v>
      </c>
      <c r="H41" s="18">
        <v>0.47411137837121092</v>
      </c>
      <c r="I41" s="17">
        <f t="shared" si="1"/>
        <v>13.425411901337579</v>
      </c>
    </row>
    <row r="42" spans="2:9" x14ac:dyDescent="0.25">
      <c r="B42" s="19">
        <v>43221</v>
      </c>
      <c r="C42" s="55">
        <v>30.562000000000001</v>
      </c>
      <c r="D42" s="18">
        <v>0.57256155914903595</v>
      </c>
      <c r="E42" s="17">
        <f t="shared" si="0"/>
        <v>17.498626370712838</v>
      </c>
      <c r="F42" s="54">
        <v>0.71945914920177456</v>
      </c>
      <c r="G42" s="12">
        <f t="shared" si="1"/>
        <v>21.988110517904634</v>
      </c>
      <c r="H42" s="18">
        <v>0.49943226562088039</v>
      </c>
      <c r="I42" s="17">
        <f t="shared" si="1"/>
        <v>15.263648901905347</v>
      </c>
    </row>
    <row r="43" spans="2:9" x14ac:dyDescent="0.25">
      <c r="B43" s="19">
        <v>43252</v>
      </c>
      <c r="C43" s="55">
        <v>31.366</v>
      </c>
      <c r="D43" s="18">
        <v>0.54739639863828327</v>
      </c>
      <c r="E43" s="17">
        <f t="shared" si="0"/>
        <v>17.169635439688392</v>
      </c>
      <c r="F43" s="54">
        <v>0.66408951644636116</v>
      </c>
      <c r="G43" s="12">
        <f t="shared" si="1"/>
        <v>20.829831772856565</v>
      </c>
      <c r="H43" s="18">
        <v>0.48748279373671138</v>
      </c>
      <c r="I43" s="17">
        <f t="shared" si="1"/>
        <v>15.290385308345689</v>
      </c>
    </row>
    <row r="44" spans="2:9" x14ac:dyDescent="0.25">
      <c r="B44" s="19">
        <v>43282</v>
      </c>
      <c r="C44" s="55">
        <v>31.146000000000001</v>
      </c>
      <c r="D44" s="18">
        <v>0.4895842945192842</v>
      </c>
      <c r="E44" s="17">
        <f t="shared" si="0"/>
        <v>15.248592437097626</v>
      </c>
      <c r="F44" s="54">
        <v>0.66582316294773003</v>
      </c>
      <c r="G44" s="12">
        <f t="shared" si="1"/>
        <v>20.737728233169999</v>
      </c>
      <c r="H44" s="18">
        <v>0.42219860799662728</v>
      </c>
      <c r="I44" s="17">
        <f t="shared" si="1"/>
        <v>13.149797844662954</v>
      </c>
    </row>
    <row r="45" spans="2:9" x14ac:dyDescent="0.25">
      <c r="B45" s="19">
        <v>43313</v>
      </c>
      <c r="C45" s="55">
        <v>31.326000000000001</v>
      </c>
      <c r="D45" s="18">
        <v>0.5129544106111974</v>
      </c>
      <c r="E45" s="17">
        <f t="shared" si="0"/>
        <v>16.068809866806369</v>
      </c>
      <c r="F45" s="54">
        <v>0.6990741378337394</v>
      </c>
      <c r="G45" s="12">
        <f t="shared" si="1"/>
        <v>21.899196441779722</v>
      </c>
      <c r="H45" s="18">
        <v>0.45180604769427829</v>
      </c>
      <c r="I45" s="17">
        <f t="shared" si="1"/>
        <v>14.153276250070961</v>
      </c>
    </row>
    <row r="46" spans="2:9" x14ac:dyDescent="0.25">
      <c r="B46" s="19">
        <v>43344</v>
      </c>
      <c r="C46" s="55">
        <v>32.866</v>
      </c>
      <c r="D46" s="18">
        <v>0.49968761668858253</v>
      </c>
      <c r="E46" s="17">
        <f t="shared" ref="E46:E64" si="2">D46*$C46</f>
        <v>16.422733210086953</v>
      </c>
      <c r="F46" s="54">
        <v>0.70986688772220952</v>
      </c>
      <c r="G46" s="12">
        <f t="shared" si="1"/>
        <v>23.330485131878138</v>
      </c>
      <c r="H46" s="18">
        <v>0.42860679185271572</v>
      </c>
      <c r="I46" s="17">
        <f t="shared" si="1"/>
        <v>14.086590821031354</v>
      </c>
    </row>
    <row r="47" spans="2:9" x14ac:dyDescent="0.25">
      <c r="B47" s="19">
        <v>43374</v>
      </c>
      <c r="C47" s="55">
        <v>32.886000000000003</v>
      </c>
      <c r="D47" s="18">
        <v>0.44606319795086202</v>
      </c>
      <c r="E47" s="17">
        <f t="shared" si="2"/>
        <v>14.669234327812049</v>
      </c>
      <c r="F47" s="54">
        <v>0.75143587745234652</v>
      </c>
      <c r="G47" s="12">
        <f t="shared" si="1"/>
        <v>24.711720265897871</v>
      </c>
      <c r="H47" s="18">
        <v>0.37905518246047959</v>
      </c>
      <c r="I47" s="17">
        <f t="shared" si="1"/>
        <v>12.465608730395333</v>
      </c>
    </row>
    <row r="48" spans="2:9" x14ac:dyDescent="0.25">
      <c r="B48" s="19">
        <v>43405</v>
      </c>
      <c r="C48" s="55">
        <v>32.536999999999999</v>
      </c>
      <c r="D48" s="18">
        <v>0.50052192266435225</v>
      </c>
      <c r="E48" s="17">
        <f t="shared" si="2"/>
        <v>16.285481797730029</v>
      </c>
      <c r="F48" s="54">
        <v>0.77120135090657471</v>
      </c>
      <c r="G48" s="12">
        <f t="shared" si="1"/>
        <v>25.09257835444722</v>
      </c>
      <c r="H48" s="18">
        <v>0.42654262373003959</v>
      </c>
      <c r="I48" s="17">
        <f t="shared" si="1"/>
        <v>13.878417348304298</v>
      </c>
    </row>
    <row r="49" spans="2:9" x14ac:dyDescent="0.25">
      <c r="B49" s="16">
        <v>43435</v>
      </c>
      <c r="C49" s="56">
        <v>32.213999999999999</v>
      </c>
      <c r="D49" s="26">
        <v>0.54928093736690164</v>
      </c>
      <c r="E49" s="24">
        <f t="shared" si="2"/>
        <v>17.694536116337368</v>
      </c>
      <c r="F49" s="26">
        <v>0.91274874118697025</v>
      </c>
      <c r="G49" s="27">
        <f t="shared" si="1"/>
        <v>29.403287948597058</v>
      </c>
      <c r="H49" s="26">
        <v>0.41733337400742121</v>
      </c>
      <c r="I49" s="24">
        <f t="shared" si="1"/>
        <v>13.443977310275066</v>
      </c>
    </row>
    <row r="50" spans="2:9" x14ac:dyDescent="0.25">
      <c r="B50" s="19">
        <v>43466</v>
      </c>
      <c r="C50" s="55">
        <v>32.597999999999999</v>
      </c>
      <c r="D50" s="18">
        <v>0.53942084601319351</v>
      </c>
      <c r="E50" s="17">
        <f t="shared" si="2"/>
        <v>17.584040738338082</v>
      </c>
      <c r="F50" s="54">
        <v>0.78214043694537372</v>
      </c>
      <c r="G50" s="12">
        <f t="shared" si="1"/>
        <v>25.496213963545291</v>
      </c>
      <c r="H50" s="18">
        <v>0.44188701602842001</v>
      </c>
      <c r="I50" s="17">
        <f t="shared" si="1"/>
        <v>14.404632948494434</v>
      </c>
    </row>
    <row r="51" spans="2:9" x14ac:dyDescent="0.25">
      <c r="B51" s="19">
        <v>43497</v>
      </c>
      <c r="C51" s="55">
        <v>32.61</v>
      </c>
      <c r="D51" s="18">
        <v>0.532439956614711</v>
      </c>
      <c r="E51" s="17">
        <f t="shared" si="2"/>
        <v>17.362866985205724</v>
      </c>
      <c r="F51" s="54">
        <v>0.79399559661284225</v>
      </c>
      <c r="G51" s="12">
        <f t="shared" si="1"/>
        <v>25.892196405544784</v>
      </c>
      <c r="H51" s="18">
        <v>0.41598384823161438</v>
      </c>
      <c r="I51" s="17">
        <f t="shared" si="1"/>
        <v>13.565233290832944</v>
      </c>
    </row>
    <row r="52" spans="2:9" x14ac:dyDescent="0.25">
      <c r="B52" s="19">
        <v>43525</v>
      </c>
      <c r="C52" s="55">
        <v>33.313000000000002</v>
      </c>
      <c r="D52" s="18">
        <v>0.52515454124218963</v>
      </c>
      <c r="E52" s="17">
        <f t="shared" si="2"/>
        <v>17.494473232401063</v>
      </c>
      <c r="F52" s="54">
        <v>0.7282487194170596</v>
      </c>
      <c r="G52" s="12">
        <f t="shared" si="1"/>
        <v>24.260149589940507</v>
      </c>
      <c r="H52" s="18">
        <v>0.43516286728928483</v>
      </c>
      <c r="I52" s="17">
        <f t="shared" si="1"/>
        <v>14.496580598007947</v>
      </c>
    </row>
    <row r="53" spans="2:9" x14ac:dyDescent="0.25">
      <c r="B53" s="19">
        <v>43556</v>
      </c>
      <c r="C53" s="55">
        <v>34.136000000000003</v>
      </c>
      <c r="D53" s="18">
        <v>0.52320626983882745</v>
      </c>
      <c r="E53" s="17">
        <f t="shared" si="2"/>
        <v>17.860169227218215</v>
      </c>
      <c r="F53" s="54">
        <v>0.69369460684717499</v>
      </c>
      <c r="G53" s="12">
        <f t="shared" si="1"/>
        <v>23.679959099335168</v>
      </c>
      <c r="H53" s="18">
        <v>0.4363425776415561</v>
      </c>
      <c r="I53" s="17">
        <f t="shared" si="1"/>
        <v>14.89499023037216</v>
      </c>
    </row>
    <row r="54" spans="2:9" x14ac:dyDescent="0.25">
      <c r="B54" s="19">
        <v>43586</v>
      </c>
      <c r="C54" s="55">
        <v>35.162999999999997</v>
      </c>
      <c r="D54" s="18">
        <v>0.47126394311116571</v>
      </c>
      <c r="E54" s="17">
        <f t="shared" si="2"/>
        <v>16.571054031617919</v>
      </c>
      <c r="F54" s="54">
        <v>0.62836391981204054</v>
      </c>
      <c r="G54" s="12">
        <f t="shared" si="1"/>
        <v>22.09516051235078</v>
      </c>
      <c r="H54" s="18">
        <v>0.40710450374837798</v>
      </c>
      <c r="I54" s="17">
        <f t="shared" si="1"/>
        <v>14.315015665304214</v>
      </c>
    </row>
    <row r="55" spans="2:9" x14ac:dyDescent="0.25">
      <c r="B55" s="19">
        <v>43617</v>
      </c>
      <c r="C55" s="55">
        <v>35.25</v>
      </c>
      <c r="D55" s="18">
        <v>0.52605196078425998</v>
      </c>
      <c r="E55" s="17">
        <f t="shared" si="2"/>
        <v>18.543331617645165</v>
      </c>
      <c r="F55" s="54">
        <v>0.60849803589484197</v>
      </c>
      <c r="G55" s="12">
        <f t="shared" ref="G55:G60" si="3">F55*$C55</f>
        <v>21.44955576529318</v>
      </c>
      <c r="H55" s="18">
        <v>0.4819257160714695</v>
      </c>
      <c r="I55" s="17">
        <f t="shared" ref="I55:I60" si="4">H55*$C55</f>
        <v>16.9878814915193</v>
      </c>
    </row>
    <row r="56" spans="2:9" x14ac:dyDescent="0.25">
      <c r="B56" s="19">
        <v>43647</v>
      </c>
      <c r="C56" s="55">
        <v>34.823</v>
      </c>
      <c r="D56" s="18">
        <v>0.54704605170699572</v>
      </c>
      <c r="E56" s="17">
        <f t="shared" si="2"/>
        <v>19.049784658592714</v>
      </c>
      <c r="F56" s="54">
        <v>0.65545685298780643</v>
      </c>
      <c r="G56" s="12">
        <f t="shared" si="3"/>
        <v>22.824973991594383</v>
      </c>
      <c r="H56" s="18">
        <v>0.50170222443188706</v>
      </c>
      <c r="I56" s="17">
        <f t="shared" si="4"/>
        <v>17.470776561391602</v>
      </c>
    </row>
    <row r="57" spans="2:9" x14ac:dyDescent="0.25">
      <c r="B57" s="19">
        <v>43678</v>
      </c>
      <c r="C57" s="55">
        <v>35.950000000000003</v>
      </c>
      <c r="D57" s="18">
        <v>0.53475808403158387</v>
      </c>
      <c r="E57" s="17">
        <f t="shared" si="2"/>
        <v>19.224553120935443</v>
      </c>
      <c r="F57" s="54">
        <v>0.65166023982571863</v>
      </c>
      <c r="G57" s="12">
        <f t="shared" si="3"/>
        <v>23.427185621734587</v>
      </c>
      <c r="H57" s="18">
        <v>0.48860809528297922</v>
      </c>
      <c r="I57" s="17">
        <f t="shared" si="4"/>
        <v>17.565461025423105</v>
      </c>
    </row>
    <row r="58" spans="2:9" x14ac:dyDescent="0.25">
      <c r="B58" s="19">
        <v>43709</v>
      </c>
      <c r="C58" s="55">
        <v>36.691000000000003</v>
      </c>
      <c r="D58" s="18">
        <v>0.54061965252829869</v>
      </c>
      <c r="E58" s="17">
        <f t="shared" si="2"/>
        <v>19.835875670915808</v>
      </c>
      <c r="F58" s="54">
        <v>0.66939691125546752</v>
      </c>
      <c r="G58" s="12">
        <f t="shared" si="3"/>
        <v>24.560842070874362</v>
      </c>
      <c r="H58" s="18">
        <v>0.48889985625578469</v>
      </c>
      <c r="I58" s="17">
        <f t="shared" si="4"/>
        <v>17.938224625880999</v>
      </c>
    </row>
    <row r="59" spans="2:9" x14ac:dyDescent="0.25">
      <c r="B59" s="19">
        <v>43739</v>
      </c>
      <c r="C59" s="55">
        <v>37.301000000000002</v>
      </c>
      <c r="D59" s="18">
        <v>0.53539647550304847</v>
      </c>
      <c r="E59" s="17">
        <f t="shared" si="2"/>
        <v>19.970823932739211</v>
      </c>
      <c r="F59" s="54">
        <v>0.70624505805967952</v>
      </c>
      <c r="G59" s="12">
        <f t="shared" si="3"/>
        <v>26.343646910684107</v>
      </c>
      <c r="H59" s="18">
        <v>0.46119216976916899</v>
      </c>
      <c r="I59" s="17">
        <f t="shared" si="4"/>
        <v>17.202929124559773</v>
      </c>
    </row>
    <row r="60" spans="2:9" x14ac:dyDescent="0.25">
      <c r="B60" s="19">
        <v>43770</v>
      </c>
      <c r="C60" s="55">
        <v>37.639000000000003</v>
      </c>
      <c r="D60" s="18">
        <v>0.53250202533398139</v>
      </c>
      <c r="E60" s="17">
        <f t="shared" si="2"/>
        <v>20.042843731545727</v>
      </c>
      <c r="F60" s="54">
        <v>0.73289994664582214</v>
      </c>
      <c r="G60" s="12">
        <f t="shared" si="3"/>
        <v>27.585621091802103</v>
      </c>
      <c r="H60" s="18">
        <v>0.46900541344087471</v>
      </c>
      <c r="I60" s="17">
        <f t="shared" si="4"/>
        <v>17.652894756501084</v>
      </c>
    </row>
    <row r="61" spans="2:9" x14ac:dyDescent="0.25">
      <c r="B61" s="16">
        <v>43800</v>
      </c>
      <c r="C61" s="56">
        <v>37.585000000000001</v>
      </c>
      <c r="D61" s="26">
        <v>0.4907530022073579</v>
      </c>
      <c r="E61" s="24">
        <f t="shared" si="2"/>
        <v>18.444951587963548</v>
      </c>
      <c r="F61" s="26">
        <v>0.86349202506140033</v>
      </c>
      <c r="G61" s="24">
        <f t="shared" ref="G61:G71" si="5">F61*$C61</f>
        <v>32.454347761932731</v>
      </c>
      <c r="H61" s="26">
        <v>0.38800579800715412</v>
      </c>
      <c r="I61" s="24">
        <f t="shared" ref="I61:I71" si="6">H61*$C61</f>
        <v>14.583197918098888</v>
      </c>
    </row>
    <row r="62" spans="2:9" x14ac:dyDescent="0.25">
      <c r="B62" s="19">
        <v>43831</v>
      </c>
      <c r="C62" s="55">
        <v>37.591999999999999</v>
      </c>
      <c r="D62" s="18">
        <v>0.52703016010555293</v>
      </c>
      <c r="E62" s="17">
        <f t="shared" si="2"/>
        <v>19.812117778687945</v>
      </c>
      <c r="F62" s="54">
        <v>0.73230619370720373</v>
      </c>
      <c r="G62" s="12">
        <f t="shared" si="5"/>
        <v>27.5288544338412</v>
      </c>
      <c r="H62" s="18">
        <v>0.4487569810542516</v>
      </c>
      <c r="I62" s="17">
        <f t="shared" si="6"/>
        <v>16.869672431791425</v>
      </c>
    </row>
    <row r="63" spans="2:9" x14ac:dyDescent="0.25">
      <c r="B63" s="19">
        <v>43862</v>
      </c>
      <c r="C63" s="55">
        <v>38.043999999999997</v>
      </c>
      <c r="D63" s="18">
        <v>0.57663122118995436</v>
      </c>
      <c r="E63" s="17">
        <f t="shared" si="2"/>
        <v>21.937358178950621</v>
      </c>
      <c r="F63" s="54">
        <v>0.71845122530816707</v>
      </c>
      <c r="G63" s="12">
        <f t="shared" si="5"/>
        <v>27.332758415623907</v>
      </c>
      <c r="H63" s="18">
        <v>0.48520273884063908</v>
      </c>
      <c r="I63" s="17">
        <f t="shared" si="6"/>
        <v>18.459052996453273</v>
      </c>
    </row>
    <row r="64" spans="2:9" x14ac:dyDescent="0.25">
      <c r="B64" s="19">
        <v>43891</v>
      </c>
      <c r="C64" s="55">
        <v>43.343000000000004</v>
      </c>
      <c r="D64" s="18">
        <v>0.52185346903365215</v>
      </c>
      <c r="E64" s="17">
        <f t="shared" si="2"/>
        <v>22.618694908325587</v>
      </c>
      <c r="F64" s="54">
        <v>0.60825649634393875</v>
      </c>
      <c r="G64" s="12">
        <f t="shared" si="5"/>
        <v>26.363661321035341</v>
      </c>
      <c r="H64" s="18">
        <v>0.47514331062186688</v>
      </c>
      <c r="I64" s="17">
        <f t="shared" si="6"/>
        <v>20.594136512283576</v>
      </c>
    </row>
    <row r="65" spans="2:9" x14ac:dyDescent="0.25">
      <c r="B65" s="19">
        <v>43922</v>
      </c>
      <c r="C65" s="55">
        <v>43.390999999999998</v>
      </c>
      <c r="D65" s="18">
        <v>0.51680070513834075</v>
      </c>
      <c r="E65" s="17">
        <f t="shared" ref="E65:E72" si="7">D65*$C65</f>
        <v>22.424499396657744</v>
      </c>
      <c r="F65" s="54">
        <v>0.60912166362374609</v>
      </c>
      <c r="G65" s="12">
        <f t="shared" si="5"/>
        <v>26.430398106297964</v>
      </c>
      <c r="H65" s="18">
        <v>0.47165654019204339</v>
      </c>
      <c r="I65" s="17">
        <f t="shared" si="6"/>
        <v>20.465648935472956</v>
      </c>
    </row>
    <row r="66" spans="2:9" x14ac:dyDescent="0.25">
      <c r="B66" s="19">
        <v>43952</v>
      </c>
      <c r="C66" s="55">
        <v>43.43</v>
      </c>
      <c r="D66" s="18">
        <v>0.50241398693898576</v>
      </c>
      <c r="E66" s="17">
        <f t="shared" si="7"/>
        <v>21.819839452760153</v>
      </c>
      <c r="F66" s="54">
        <v>0.62346223982591475</v>
      </c>
      <c r="G66" s="12">
        <f t="shared" si="5"/>
        <v>27.076965075639478</v>
      </c>
      <c r="H66" s="18">
        <v>0.4512378519459822</v>
      </c>
      <c r="I66" s="17">
        <f t="shared" si="6"/>
        <v>19.597259910014007</v>
      </c>
    </row>
    <row r="67" spans="2:9" x14ac:dyDescent="0.25">
      <c r="B67" s="19">
        <v>43983</v>
      </c>
      <c r="C67" s="55">
        <v>42.576000000000001</v>
      </c>
      <c r="D67" s="18">
        <v>0.50034987742032966</v>
      </c>
      <c r="E67" s="17">
        <f t="shared" si="7"/>
        <v>21.302896381047955</v>
      </c>
      <c r="F67" s="54">
        <v>0.60912700211224735</v>
      </c>
      <c r="G67" s="12">
        <f>F67*$C67</f>
        <v>25.934191241931043</v>
      </c>
      <c r="H67" s="18">
        <v>0.46186711494582222</v>
      </c>
      <c r="I67" s="17">
        <f>H67*$C67</f>
        <v>19.664454285933328</v>
      </c>
    </row>
    <row r="68" spans="2:9" x14ac:dyDescent="0.25">
      <c r="B68" s="19">
        <v>44013</v>
      </c>
      <c r="C68" s="55">
        <v>43.05</v>
      </c>
      <c r="D68" s="18">
        <v>0.46344074176092848</v>
      </c>
      <c r="E68" s="17">
        <f t="shared" si="7"/>
        <v>19.95112393280797</v>
      </c>
      <c r="F68" s="54">
        <v>0.58421865094826397</v>
      </c>
      <c r="G68" s="12">
        <f t="shared" si="5"/>
        <v>25.150612923322761</v>
      </c>
      <c r="H68" s="18">
        <v>0.41937887811948682</v>
      </c>
      <c r="I68" s="17">
        <f t="shared" si="6"/>
        <v>18.054260703043905</v>
      </c>
    </row>
    <row r="69" spans="2:9" x14ac:dyDescent="0.25">
      <c r="B69" s="19">
        <v>44044</v>
      </c>
      <c r="C69" s="55">
        <v>42.667000000000002</v>
      </c>
      <c r="D69" s="18">
        <v>0.48626058930361232</v>
      </c>
      <c r="E69" s="17">
        <f t="shared" si="7"/>
        <v>20.747280563817228</v>
      </c>
      <c r="F69" s="54">
        <v>0.62585145830705946</v>
      </c>
      <c r="G69" s="12">
        <f t="shared" si="5"/>
        <v>26.703204171587306</v>
      </c>
      <c r="H69" s="18">
        <v>0.42833889571300998</v>
      </c>
      <c r="I69" s="17">
        <f t="shared" si="6"/>
        <v>18.275935663386999</v>
      </c>
    </row>
    <row r="70" spans="2:9" x14ac:dyDescent="0.25">
      <c r="B70" s="19">
        <v>44075</v>
      </c>
      <c r="C70" s="55">
        <v>42.491</v>
      </c>
      <c r="D70" s="18">
        <v>0.48787515179854118</v>
      </c>
      <c r="E70" s="17">
        <f t="shared" si="7"/>
        <v>20.730303075071813</v>
      </c>
      <c r="F70" s="54">
        <v>0.70496383655319073</v>
      </c>
      <c r="G70" s="12">
        <f t="shared" si="5"/>
        <v>29.954618378981628</v>
      </c>
      <c r="H70" s="18">
        <v>0.42432350550316089</v>
      </c>
      <c r="I70" s="17">
        <f t="shared" si="6"/>
        <v>18.02993007233481</v>
      </c>
    </row>
    <row r="71" spans="2:9" x14ac:dyDescent="0.25">
      <c r="B71" s="19">
        <v>44105</v>
      </c>
      <c r="C71" s="55">
        <v>42.69</v>
      </c>
      <c r="D71" s="18">
        <v>0.43932754513575512</v>
      </c>
      <c r="E71" s="17">
        <f t="shared" si="7"/>
        <v>18.754892901845384</v>
      </c>
      <c r="F71" s="54">
        <v>0.65232697470019285</v>
      </c>
      <c r="G71" s="12">
        <f t="shared" si="5"/>
        <v>27.847838549951231</v>
      </c>
      <c r="H71" s="18">
        <v>0.3887887399781399</v>
      </c>
      <c r="I71" s="17">
        <f t="shared" si="6"/>
        <v>16.59739130966679</v>
      </c>
    </row>
    <row r="72" spans="2:9" x14ac:dyDescent="0.25">
      <c r="B72" s="19">
        <v>44136</v>
      </c>
      <c r="C72" s="55">
        <v>42.728000000000002</v>
      </c>
      <c r="D72" s="18">
        <v>0.453036567751885</v>
      </c>
      <c r="E72" s="17">
        <f t="shared" si="7"/>
        <v>19.357346466902541</v>
      </c>
      <c r="F72" s="54">
        <v>0.70241841344657774</v>
      </c>
      <c r="G72" s="12">
        <f>F72*$C72</f>
        <v>30.012933969745376</v>
      </c>
      <c r="H72" s="18">
        <v>0.38206395095741352</v>
      </c>
      <c r="I72" s="17">
        <f t="shared" ref="I72:I77" si="8">H72*$C72</f>
        <v>16.324828496508367</v>
      </c>
    </row>
    <row r="73" spans="2:9" x14ac:dyDescent="0.25">
      <c r="B73" s="16">
        <v>44166</v>
      </c>
      <c r="C73" s="56">
        <v>42.396000000000001</v>
      </c>
      <c r="D73" s="26">
        <v>0.58966505059739893</v>
      </c>
      <c r="E73" s="24">
        <f t="shared" ref="E73:E80" si="9">D73*$C73</f>
        <v>24.999439485127326</v>
      </c>
      <c r="F73" s="26">
        <v>0.83119885914259217</v>
      </c>
      <c r="G73" s="24">
        <f>F73*$C73</f>
        <v>35.239506832209337</v>
      </c>
      <c r="H73" s="26">
        <v>0.48464928816917219</v>
      </c>
      <c r="I73" s="24">
        <f t="shared" si="8"/>
        <v>20.547191221220224</v>
      </c>
    </row>
    <row r="74" spans="2:9" x14ac:dyDescent="0.25">
      <c r="B74" s="19">
        <v>44197</v>
      </c>
      <c r="C74" s="55">
        <v>42.29</v>
      </c>
      <c r="D74" s="18">
        <v>0.51848624947150723</v>
      </c>
      <c r="E74" s="17">
        <f t="shared" si="9"/>
        <v>21.92678349015004</v>
      </c>
      <c r="F74" s="54">
        <v>0.71585776947315205</v>
      </c>
      <c r="G74" s="17">
        <f>F74*$C74</f>
        <v>30.273625071019598</v>
      </c>
      <c r="H74" s="18">
        <v>0.44742629258479422</v>
      </c>
      <c r="I74" s="17">
        <f t="shared" si="8"/>
        <v>18.921657913410947</v>
      </c>
    </row>
    <row r="75" spans="2:9" x14ac:dyDescent="0.25">
      <c r="B75" s="19">
        <v>44228</v>
      </c>
      <c r="C75" s="55">
        <v>42.73</v>
      </c>
      <c r="D75" s="18">
        <v>0.56052697946959695</v>
      </c>
      <c r="E75" s="17">
        <f t="shared" si="9"/>
        <v>23.951317832735874</v>
      </c>
      <c r="F75" s="54">
        <v>0.69219071151960609</v>
      </c>
      <c r="G75" s="17">
        <f>F75*$C75</f>
        <v>29.577309103232768</v>
      </c>
      <c r="H75" s="18">
        <v>0.49620837126995632</v>
      </c>
      <c r="I75" s="17">
        <f t="shared" si="8"/>
        <v>21.202983704365231</v>
      </c>
    </row>
    <row r="76" spans="2:9" x14ac:dyDescent="0.25">
      <c r="B76" s="19">
        <v>44256</v>
      </c>
      <c r="C76" s="55">
        <v>44.264000000000003</v>
      </c>
      <c r="D76" s="18">
        <v>0.52583302052014824</v>
      </c>
      <c r="E76" s="17">
        <f t="shared" si="9"/>
        <v>23.275472820303843</v>
      </c>
      <c r="F76" s="54">
        <v>0.65942446509106334</v>
      </c>
      <c r="G76" s="17">
        <f>F76*$C76</f>
        <v>29.18876452279083</v>
      </c>
      <c r="H76" s="18">
        <v>0.46837371664469568</v>
      </c>
      <c r="I76" s="17">
        <f t="shared" si="8"/>
        <v>20.732094193560812</v>
      </c>
    </row>
    <row r="77" spans="2:9" x14ac:dyDescent="0.25">
      <c r="B77" s="19">
        <v>44287</v>
      </c>
      <c r="C77" s="55">
        <v>44.09</v>
      </c>
      <c r="D77" s="18">
        <v>0.5501149847275445</v>
      </c>
      <c r="E77" s="17">
        <f t="shared" si="9"/>
        <v>24.254569676637438</v>
      </c>
      <c r="F77" s="54">
        <v>0.63730334647530074</v>
      </c>
      <c r="G77" s="17">
        <v>22.758681326460696</v>
      </c>
      <c r="H77" s="18">
        <v>0.50508973272645807</v>
      </c>
      <c r="I77" s="17">
        <f t="shared" si="8"/>
        <v>22.269406315909539</v>
      </c>
    </row>
    <row r="78" spans="2:9" x14ac:dyDescent="0.25">
      <c r="B78" s="19">
        <v>44317</v>
      </c>
      <c r="C78" s="55">
        <v>43.984999999999999</v>
      </c>
      <c r="D78" s="18">
        <v>0.53893481642916174</v>
      </c>
      <c r="E78" s="17">
        <f t="shared" si="9"/>
        <v>23.705047900636679</v>
      </c>
      <c r="F78" s="54">
        <v>0.64466845842963194</v>
      </c>
      <c r="G78" s="17">
        <f t="shared" ref="G78:G83" si="10">F78*$C78</f>
        <v>28.35574214402736</v>
      </c>
      <c r="H78" s="18">
        <v>0.4944652073926088</v>
      </c>
      <c r="I78" s="17">
        <v>22.758681326460696</v>
      </c>
    </row>
    <row r="79" spans="2:9" x14ac:dyDescent="0.25">
      <c r="B79" s="19">
        <v>44348</v>
      </c>
      <c r="C79" s="55">
        <v>43.603999999999999</v>
      </c>
      <c r="D79" s="18">
        <v>0.56036292545161492</v>
      </c>
      <c r="E79" s="17">
        <f t="shared" si="9"/>
        <v>24.434065001392216</v>
      </c>
      <c r="F79" s="54">
        <v>0.64916582929674616</v>
      </c>
      <c r="G79" s="17">
        <f t="shared" si="10"/>
        <v>28.306226820655318</v>
      </c>
      <c r="H79" s="18">
        <v>0.52709357055024653</v>
      </c>
      <c r="I79" s="17">
        <f t="shared" ref="I79:I92" si="11">H79*$C79</f>
        <v>22.98338805027295</v>
      </c>
    </row>
    <row r="80" spans="2:9" x14ac:dyDescent="0.25">
      <c r="B80" s="19">
        <v>44378</v>
      </c>
      <c r="C80" s="55">
        <v>43.83</v>
      </c>
      <c r="D80" s="18">
        <v>0.5575818740732057</v>
      </c>
      <c r="E80" s="17">
        <f t="shared" si="9"/>
        <v>24.438813540628605</v>
      </c>
      <c r="F80" s="54">
        <v>0.61874315659579315</v>
      </c>
      <c r="G80" s="12">
        <f t="shared" si="10"/>
        <v>27.119512553593612</v>
      </c>
      <c r="H80" s="18">
        <v>0.53177828612851985</v>
      </c>
      <c r="I80" s="17">
        <f>H80*$C80</f>
        <v>23.307842281013023</v>
      </c>
    </row>
    <row r="81" spans="2:9" x14ac:dyDescent="0.25">
      <c r="B81" s="19">
        <v>44409</v>
      </c>
      <c r="C81" s="55">
        <v>43.222000000000001</v>
      </c>
      <c r="D81" s="18">
        <v>0.5787702353841041</v>
      </c>
      <c r="E81" s="17">
        <f t="shared" ref="E81:E87" si="12">D81*$C81</f>
        <v>25.015607113771747</v>
      </c>
      <c r="F81" s="54">
        <v>0.65542451247652023</v>
      </c>
      <c r="G81" s="12">
        <f t="shared" si="10"/>
        <v>28.328758278260157</v>
      </c>
      <c r="H81" s="18">
        <v>0.54548876439755012</v>
      </c>
      <c r="I81" s="17">
        <f t="shared" si="11"/>
        <v>23.57711537479091</v>
      </c>
    </row>
    <row r="82" spans="2:9" x14ac:dyDescent="0.25">
      <c r="B82" s="19">
        <v>44440</v>
      </c>
      <c r="C82" s="55">
        <v>42.695</v>
      </c>
      <c r="D82" s="18">
        <v>0.559893396804091</v>
      </c>
      <c r="E82" s="17">
        <f t="shared" si="12"/>
        <v>23.904648576550667</v>
      </c>
      <c r="F82" s="54">
        <v>0.70741086942694265</v>
      </c>
      <c r="G82" s="12">
        <f t="shared" si="10"/>
        <v>30.202907070183315</v>
      </c>
      <c r="H82" s="18">
        <v>0.51016323287229615</v>
      </c>
      <c r="I82" s="17">
        <f t="shared" si="11"/>
        <v>21.781419227482683</v>
      </c>
    </row>
    <row r="83" spans="2:9" x14ac:dyDescent="0.25">
      <c r="B83" s="19">
        <v>44470</v>
      </c>
      <c r="C83" s="55">
        <v>43.616</v>
      </c>
      <c r="D83" s="18">
        <v>0.54669728232735726</v>
      </c>
      <c r="E83" s="17">
        <f t="shared" si="12"/>
        <v>23.844748665990014</v>
      </c>
      <c r="F83" s="54">
        <v>0.70518488661911494</v>
      </c>
      <c r="G83" s="12">
        <f t="shared" si="10"/>
        <v>30.757344014779317</v>
      </c>
      <c r="H83" s="18">
        <v>0.48571170219477328</v>
      </c>
      <c r="I83" s="17">
        <f t="shared" si="11"/>
        <v>21.18480160292723</v>
      </c>
    </row>
    <row r="84" spans="2:9" x14ac:dyDescent="0.25">
      <c r="B84" s="19">
        <v>44501</v>
      </c>
      <c r="C84" s="55">
        <v>43.99</v>
      </c>
      <c r="D84" s="18">
        <v>0.55322658978840489</v>
      </c>
      <c r="E84" s="17">
        <f t="shared" si="12"/>
        <v>24.336437684791932</v>
      </c>
      <c r="F84" s="54">
        <v>0.75768739258475581</v>
      </c>
      <c r="G84" s="17">
        <f t="shared" ref="G84:G89" si="13">F84*$C84</f>
        <v>33.330668399803407</v>
      </c>
      <c r="H84" s="18">
        <v>0.48419410732429718</v>
      </c>
      <c r="I84" s="17">
        <f t="shared" si="11"/>
        <v>21.299698781195833</v>
      </c>
    </row>
    <row r="85" spans="2:9" x14ac:dyDescent="0.25">
      <c r="B85" s="16">
        <v>44531</v>
      </c>
      <c r="C85" s="56">
        <v>44.325000000000003</v>
      </c>
      <c r="D85" s="26">
        <v>0.59104872738772452</v>
      </c>
      <c r="E85" s="24">
        <f t="shared" si="12"/>
        <v>26.198234841460891</v>
      </c>
      <c r="F85" s="26">
        <v>0.88196901898597113</v>
      </c>
      <c r="G85" s="24">
        <f t="shared" si="13"/>
        <v>39.093276766553174</v>
      </c>
      <c r="H85" s="26">
        <v>0.48151287326466258</v>
      </c>
      <c r="I85" s="24">
        <f t="shared" si="11"/>
        <v>21.343058107456169</v>
      </c>
    </row>
    <row r="86" spans="2:9" x14ac:dyDescent="0.25">
      <c r="B86" s="19">
        <v>44562</v>
      </c>
      <c r="C86" s="55">
        <v>44.515000000000001</v>
      </c>
      <c r="D86" s="18">
        <v>0.62158152637965214</v>
      </c>
      <c r="E86" s="17">
        <f t="shared" si="12"/>
        <v>27.669701646790216</v>
      </c>
      <c r="F86" s="54">
        <v>0.75002722767279362</v>
      </c>
      <c r="G86" s="17">
        <f t="shared" si="13"/>
        <v>33.387462039854405</v>
      </c>
      <c r="H86" s="18">
        <v>0.57056906532617579</v>
      </c>
      <c r="I86" s="17">
        <f t="shared" si="11"/>
        <v>25.398881942994716</v>
      </c>
    </row>
    <row r="87" spans="2:9" x14ac:dyDescent="0.25">
      <c r="B87" s="19">
        <v>44593</v>
      </c>
      <c r="C87" s="55">
        <v>43.179000000000002</v>
      </c>
      <c r="D87" s="18">
        <v>0.58007937247750696</v>
      </c>
      <c r="E87" s="17">
        <f t="shared" si="12"/>
        <v>25.047247224206274</v>
      </c>
      <c r="F87" s="54">
        <v>0.76794154070131682</v>
      </c>
      <c r="G87" s="17">
        <f t="shared" si="13"/>
        <v>33.158947785942161</v>
      </c>
      <c r="H87" s="18">
        <v>0.52234337673472897</v>
      </c>
      <c r="I87" s="17">
        <f t="shared" si="11"/>
        <v>22.554264664028864</v>
      </c>
    </row>
    <row r="88" spans="2:9" x14ac:dyDescent="0.25">
      <c r="B88" s="19">
        <v>44621</v>
      </c>
      <c r="C88" s="55">
        <v>42.243000000000002</v>
      </c>
      <c r="D88" s="18">
        <v>0.6055440160313379</v>
      </c>
      <c r="E88" s="17">
        <f>D88*$C88</f>
        <v>25.579995869211807</v>
      </c>
      <c r="F88" s="54">
        <v>0.76325123734766231</v>
      </c>
      <c r="G88" s="17">
        <f t="shared" si="13"/>
        <v>32.2420220192773</v>
      </c>
      <c r="H88" s="18">
        <v>0.53950043758084931</v>
      </c>
      <c r="I88" s="17">
        <f t="shared" si="11"/>
        <v>22.790116984727817</v>
      </c>
    </row>
    <row r="89" spans="2:9" x14ac:dyDescent="0.25">
      <c r="B89" s="19">
        <v>44652</v>
      </c>
      <c r="C89" s="18">
        <v>41.149000000000001</v>
      </c>
      <c r="D89" s="18">
        <v>0.66631884798739771</v>
      </c>
      <c r="E89" s="17">
        <f>D89*$C89</f>
        <v>27.41835427583343</v>
      </c>
      <c r="F89" s="12">
        <v>0.75813162825623781</v>
      </c>
      <c r="G89" s="64">
        <f t="shared" si="13"/>
        <v>31.196358371115931</v>
      </c>
      <c r="H89" s="18">
        <v>0.61887197570599195</v>
      </c>
      <c r="I89" s="17">
        <f t="shared" si="11"/>
        <v>25.465962928325862</v>
      </c>
    </row>
    <row r="90" spans="2:9" x14ac:dyDescent="0.25">
      <c r="B90" s="19">
        <v>44682</v>
      </c>
      <c r="C90" s="18">
        <v>40.758000000000003</v>
      </c>
      <c r="D90" s="18">
        <v>0.65825835762430351</v>
      </c>
      <c r="E90" s="17">
        <f>D90*$C90</f>
        <v>26.829294140051363</v>
      </c>
      <c r="F90" s="12">
        <v>0.77998851137466696</v>
      </c>
      <c r="G90" s="64">
        <f>F90*$C90</f>
        <v>31.790771746608677</v>
      </c>
      <c r="H90" s="18">
        <v>0.61501116626830188</v>
      </c>
      <c r="I90" s="17">
        <f t="shared" si="11"/>
        <v>25.06662511476345</v>
      </c>
    </row>
    <row r="91" spans="2:9" x14ac:dyDescent="0.25">
      <c r="B91" s="66">
        <v>44713</v>
      </c>
      <c r="C91" s="54">
        <v>39.774999999999999</v>
      </c>
      <c r="D91" s="54">
        <v>0.72719773675382415</v>
      </c>
      <c r="E91" s="17">
        <f>D91*$C91</f>
        <v>28.924289979383353</v>
      </c>
      <c r="F91" s="12">
        <v>0.76282744518119305</v>
      </c>
      <c r="G91" s="64">
        <f>F91*$C91</f>
        <v>30.341461632081952</v>
      </c>
      <c r="H91" s="18">
        <v>0.71113659024630127</v>
      </c>
      <c r="I91" s="17">
        <f t="shared" si="11"/>
        <v>28.285457877046632</v>
      </c>
    </row>
    <row r="92" spans="2:9" x14ac:dyDescent="0.25">
      <c r="B92" s="66">
        <v>44743</v>
      </c>
      <c r="C92" s="18">
        <v>41.09</v>
      </c>
      <c r="D92" s="18">
        <v>0.65637371292648905</v>
      </c>
      <c r="E92" s="17">
        <f>D92*$C92</f>
        <v>26.970395864149438</v>
      </c>
      <c r="F92" s="12">
        <v>0.76044584875618793</v>
      </c>
      <c r="G92" s="64">
        <f>F92*$C92</f>
        <v>31.246719925391766</v>
      </c>
      <c r="H92" s="54">
        <v>0.61588247537178598</v>
      </c>
      <c r="I92" s="65">
        <f t="shared" si="11"/>
        <v>25.306610913026688</v>
      </c>
    </row>
    <row r="93" spans="2:9" x14ac:dyDescent="0.25">
      <c r="B93" s="66">
        <v>44774</v>
      </c>
      <c r="C93" s="18">
        <v>40.459000000000003</v>
      </c>
      <c r="D93" s="18">
        <v>0.64688109469274024</v>
      </c>
      <c r="E93" s="17">
        <v>26.2</v>
      </c>
      <c r="F93" s="12">
        <v>0.74493194863924339</v>
      </c>
      <c r="G93" s="64">
        <v>30.1</v>
      </c>
      <c r="H93" s="54">
        <v>0.61320636137945683</v>
      </c>
      <c r="I93" s="65">
        <v>24.8</v>
      </c>
    </row>
    <row r="94" spans="2:9" x14ac:dyDescent="0.25">
      <c r="B94" s="66">
        <v>44805</v>
      </c>
      <c r="C94" s="18">
        <v>40.94</v>
      </c>
      <c r="D94" s="18">
        <v>0.66</v>
      </c>
      <c r="E94" s="17">
        <v>27</v>
      </c>
      <c r="F94" s="12">
        <v>0.86</v>
      </c>
      <c r="G94" s="64">
        <v>35.1</v>
      </c>
      <c r="H94" s="54">
        <v>0.61</v>
      </c>
      <c r="I94" s="65">
        <v>24.8</v>
      </c>
    </row>
    <row r="95" spans="2:9" x14ac:dyDescent="0.25">
      <c r="B95" s="66">
        <v>44835</v>
      </c>
      <c r="C95" s="105">
        <v>40.619999999999997</v>
      </c>
      <c r="D95" s="18">
        <v>0.71</v>
      </c>
      <c r="E95" s="17">
        <v>29.1</v>
      </c>
      <c r="F95" s="12">
        <v>0.87</v>
      </c>
      <c r="G95" s="64">
        <v>35.6</v>
      </c>
      <c r="H95" s="54">
        <v>0.65</v>
      </c>
      <c r="I95" s="65">
        <v>26.7</v>
      </c>
    </row>
    <row r="96" spans="2:9" x14ac:dyDescent="0.25">
      <c r="B96" s="66">
        <v>44866</v>
      </c>
      <c r="C96" s="105">
        <v>39.747</v>
      </c>
      <c r="D96" s="18">
        <v>0.69</v>
      </c>
      <c r="E96" s="17">
        <v>27.6</v>
      </c>
      <c r="F96" s="12">
        <v>1.03</v>
      </c>
      <c r="G96" s="64">
        <v>40.9</v>
      </c>
      <c r="H96" s="54">
        <v>0.59</v>
      </c>
      <c r="I96" s="65">
        <v>23.5</v>
      </c>
    </row>
    <row r="97" spans="2:18" x14ac:dyDescent="0.25">
      <c r="B97" s="66">
        <v>44896</v>
      </c>
      <c r="C97" s="106">
        <v>39.090000000000003</v>
      </c>
      <c r="D97" s="54">
        <v>0.73</v>
      </c>
      <c r="E97" s="17">
        <v>28.5</v>
      </c>
      <c r="F97" s="12">
        <v>1.2</v>
      </c>
      <c r="G97" s="64">
        <v>46.9</v>
      </c>
      <c r="H97" s="18">
        <v>0.56999999999999995</v>
      </c>
      <c r="I97" s="17">
        <v>22.2</v>
      </c>
    </row>
    <row r="98" spans="2:18" customFormat="1" x14ac:dyDescent="0.25">
      <c r="B98" s="81">
        <v>44927</v>
      </c>
      <c r="C98" s="107">
        <v>39.39</v>
      </c>
      <c r="D98" s="78">
        <v>0.68</v>
      </c>
      <c r="E98" s="75">
        <v>27.030798137010994</v>
      </c>
      <c r="F98" s="80">
        <v>0.96349495096966675</v>
      </c>
      <c r="G98" s="75">
        <v>37.952066118695171</v>
      </c>
      <c r="H98" s="74">
        <v>0.60435704041530847</v>
      </c>
      <c r="I98" s="75">
        <v>23.805623821958999</v>
      </c>
      <c r="J98" s="1"/>
      <c r="K98" s="1"/>
      <c r="L98" s="1"/>
      <c r="M98" s="1"/>
      <c r="R98" s="7"/>
    </row>
    <row r="99" spans="2:18" customFormat="1" x14ac:dyDescent="0.25">
      <c r="B99" s="66">
        <v>44958</v>
      </c>
      <c r="C99" s="108">
        <v>39.03</v>
      </c>
      <c r="D99" s="18">
        <v>0.71</v>
      </c>
      <c r="E99" s="17">
        <v>27.759994762262806</v>
      </c>
      <c r="F99" s="54">
        <v>0.97885945444566513</v>
      </c>
      <c r="G99" s="17">
        <v>38.204884507014313</v>
      </c>
      <c r="H99" s="64">
        <v>0.60772224254444807</v>
      </c>
      <c r="I99" s="17">
        <v>23.71939912650981</v>
      </c>
      <c r="J99" s="1"/>
      <c r="K99" s="1"/>
      <c r="L99" s="1"/>
      <c r="M99" s="1"/>
      <c r="R99" s="7"/>
    </row>
    <row r="100" spans="2:18" customFormat="1" x14ac:dyDescent="0.25">
      <c r="B100" s="66">
        <v>44986</v>
      </c>
      <c r="C100" s="108">
        <v>39.11</v>
      </c>
      <c r="D100" s="18">
        <v>0.69</v>
      </c>
      <c r="E100" s="17">
        <v>26.779558245681308</v>
      </c>
      <c r="F100" s="54">
        <v>0.93656802229181058</v>
      </c>
      <c r="G100" s="17">
        <v>36.631414971016433</v>
      </c>
      <c r="H100" s="64">
        <v>0.58131318123269693</v>
      </c>
      <c r="I100" s="17">
        <v>22.736548614748493</v>
      </c>
      <c r="J100" s="1"/>
      <c r="K100" s="1"/>
      <c r="L100" s="1"/>
      <c r="M100" s="1"/>
      <c r="R100" s="7"/>
    </row>
    <row r="101" spans="2:18" customFormat="1" x14ac:dyDescent="0.25">
      <c r="B101" s="66">
        <v>45017</v>
      </c>
      <c r="C101" s="108">
        <v>38.78</v>
      </c>
      <c r="D101" s="18">
        <v>0.65</v>
      </c>
      <c r="E101" s="17">
        <v>25.018425323816398</v>
      </c>
      <c r="F101" s="54">
        <v>0.88305714350695685</v>
      </c>
      <c r="G101" s="17">
        <v>34.246722139486799</v>
      </c>
      <c r="H101" s="64">
        <v>0.56193432141561805</v>
      </c>
      <c r="I101" s="17">
        <v>21.792936853140496</v>
      </c>
      <c r="J101" s="1"/>
      <c r="K101" s="1"/>
      <c r="L101" s="1"/>
      <c r="M101" s="1"/>
      <c r="R101" s="7"/>
    </row>
    <row r="102" spans="2:18" customFormat="1" x14ac:dyDescent="0.25">
      <c r="B102" s="66">
        <v>45047</v>
      </c>
      <c r="C102" s="108">
        <v>39.090000000000003</v>
      </c>
      <c r="D102" s="18">
        <v>0.66</v>
      </c>
      <c r="E102" s="17">
        <v>25.469494689295892</v>
      </c>
      <c r="F102" s="54">
        <v>0.87036067434287678</v>
      </c>
      <c r="G102" s="17">
        <v>33.823086165638529</v>
      </c>
      <c r="H102" s="64">
        <v>0.57047726969310342</v>
      </c>
      <c r="I102" s="17">
        <v>22.169317177543689</v>
      </c>
      <c r="J102" s="1"/>
      <c r="K102" s="1"/>
      <c r="L102" s="1"/>
      <c r="M102" s="1"/>
      <c r="R102" s="7"/>
    </row>
    <row r="103" spans="2:18" customFormat="1" x14ac:dyDescent="0.25">
      <c r="B103" s="66">
        <v>45078</v>
      </c>
      <c r="C103" s="108">
        <v>38.200000000000003</v>
      </c>
      <c r="D103" s="18">
        <v>0.67</v>
      </c>
      <c r="E103" s="17">
        <v>25.523510722309805</v>
      </c>
      <c r="F103" s="54">
        <v>0.86911223217889155</v>
      </c>
      <c r="G103" s="17">
        <v>33.200087269233663</v>
      </c>
      <c r="H103" s="64">
        <v>0.58986494892491725</v>
      </c>
      <c r="I103" s="17">
        <v>22.532841048931839</v>
      </c>
      <c r="J103" s="1"/>
      <c r="K103" s="1"/>
      <c r="L103" s="1"/>
      <c r="M103" s="1"/>
      <c r="R103" s="7"/>
    </row>
    <row r="104" spans="2:18" customFormat="1" x14ac:dyDescent="0.25">
      <c r="B104" s="66">
        <v>45108</v>
      </c>
      <c r="C104" s="108">
        <v>37.89</v>
      </c>
      <c r="D104" s="18">
        <v>0.68</v>
      </c>
      <c r="E104" s="17">
        <v>25.83093826704733</v>
      </c>
      <c r="F104" s="54">
        <v>0.86928270373217487</v>
      </c>
      <c r="G104" s="17">
        <v>32.935383079004637</v>
      </c>
      <c r="H104" s="64">
        <v>0.586540230962594</v>
      </c>
      <c r="I104" s="17">
        <v>22.222836270710761</v>
      </c>
      <c r="J104" s="1"/>
      <c r="K104" s="1"/>
      <c r="L104" s="1"/>
      <c r="M104" s="1"/>
      <c r="R104" s="7"/>
    </row>
    <row r="105" spans="2:18" customFormat="1" x14ac:dyDescent="0.25">
      <c r="B105" s="66">
        <v>45139</v>
      </c>
      <c r="C105" s="108">
        <v>37.85</v>
      </c>
      <c r="D105" s="18">
        <v>0.64</v>
      </c>
      <c r="E105" s="17">
        <v>23.99475308787548</v>
      </c>
      <c r="F105" s="54">
        <v>0.90321188096114735</v>
      </c>
      <c r="G105" s="17">
        <v>34.186569694379429</v>
      </c>
      <c r="H105" s="64">
        <v>0.52607573626343584</v>
      </c>
      <c r="I105" s="17">
        <v>19.911966617571046</v>
      </c>
      <c r="J105" s="1"/>
      <c r="K105" s="1"/>
      <c r="L105" s="1"/>
      <c r="M105" s="1"/>
      <c r="R105" s="7"/>
    </row>
    <row r="106" spans="2:18" customFormat="1" x14ac:dyDescent="0.25">
      <c r="B106" s="66">
        <v>45170</v>
      </c>
      <c r="C106" s="108">
        <v>38.14</v>
      </c>
      <c r="D106" s="18">
        <v>0.63</v>
      </c>
      <c r="E106" s="17">
        <v>23.842369561441295</v>
      </c>
      <c r="F106" s="54">
        <v>0.91223084857049974</v>
      </c>
      <c r="G106" s="17">
        <v>34.792484564478862</v>
      </c>
      <c r="H106" s="64">
        <v>0.52087156865064954</v>
      </c>
      <c r="I106" s="17">
        <v>19.866041628335775</v>
      </c>
      <c r="J106" s="1"/>
      <c r="K106" s="1"/>
      <c r="L106" s="1"/>
      <c r="M106" s="1"/>
      <c r="R106" s="7"/>
    </row>
    <row r="107" spans="2:18" customFormat="1" x14ac:dyDescent="0.25">
      <c r="B107" s="66">
        <v>45200</v>
      </c>
      <c r="C107" s="108">
        <v>39.744999999999997</v>
      </c>
      <c r="D107" s="18">
        <v>0.65049308807019868</v>
      </c>
      <c r="E107" s="17">
        <v>25.64492749202854</v>
      </c>
      <c r="F107" s="54">
        <v>0.95895332168110115</v>
      </c>
      <c r="G107" s="17">
        <v>38.113599770215366</v>
      </c>
      <c r="H107" s="64">
        <v>0.52935472418264229</v>
      </c>
      <c r="I107" s="17">
        <v>21.039203512639116</v>
      </c>
      <c r="J107" s="1"/>
      <c r="K107" s="1"/>
      <c r="L107" s="1"/>
      <c r="M107" s="1"/>
      <c r="R107" s="7"/>
    </row>
    <row r="108" spans="2:18" customFormat="1" x14ac:dyDescent="0.25">
      <c r="B108" s="66">
        <v>45231</v>
      </c>
      <c r="C108" s="108">
        <v>39.554047619047601</v>
      </c>
      <c r="D108" s="18">
        <v>0.596367919766566</v>
      </c>
      <c r="E108" s="17">
        <v>23.588765096919111</v>
      </c>
      <c r="F108" s="54">
        <v>0.96540658506196608</v>
      </c>
      <c r="G108" s="17">
        <v>38.185738037283137</v>
      </c>
      <c r="H108" s="64">
        <v>0.47652026402947439</v>
      </c>
      <c r="I108" s="17">
        <v>18.848305214862965</v>
      </c>
      <c r="J108" s="1"/>
      <c r="K108" s="1"/>
      <c r="L108" s="1"/>
      <c r="M108" s="1"/>
      <c r="R108" s="7"/>
    </row>
    <row r="109" spans="2:18" customFormat="1" x14ac:dyDescent="0.25">
      <c r="B109" s="82">
        <v>45261</v>
      </c>
      <c r="C109" s="109">
        <v>39.303049999999999</v>
      </c>
      <c r="D109" s="79">
        <v>0.67279769859754035</v>
      </c>
      <c r="E109" s="77">
        <v>26.443001587864057</v>
      </c>
      <c r="F109" s="26">
        <v>1.0980228816945334</v>
      </c>
      <c r="G109" s="77">
        <v>43.155648220384329</v>
      </c>
      <c r="H109" s="76">
        <v>0.51081847850611795</v>
      </c>
      <c r="I109" s="77">
        <v>20.076724201649878</v>
      </c>
      <c r="J109" s="1"/>
      <c r="K109" s="1"/>
      <c r="L109" s="1"/>
      <c r="M109" s="1"/>
      <c r="R109" s="7"/>
    </row>
    <row r="110" spans="2:18" customFormat="1" x14ac:dyDescent="0.25">
      <c r="B110" s="81">
        <v>45292</v>
      </c>
      <c r="C110" s="107">
        <v>39.138818181818202</v>
      </c>
      <c r="D110" s="78">
        <v>0.62046988356632515</v>
      </c>
      <c r="E110" s="75">
        <v>24.28445796019631</v>
      </c>
      <c r="F110" s="80">
        <v>0.97956037651348948</v>
      </c>
      <c r="G110" s="75">
        <v>38.338835474474848</v>
      </c>
      <c r="H110" s="78">
        <v>0.51159494316748655</v>
      </c>
      <c r="I110" s="75">
        <v>20.023221463369872</v>
      </c>
      <c r="J110" s="1"/>
      <c r="K110" s="1"/>
      <c r="L110" s="1"/>
      <c r="M110" s="1"/>
      <c r="R110" s="7"/>
    </row>
    <row r="111" spans="2:18" customFormat="1" x14ac:dyDescent="0.25">
      <c r="B111" s="66">
        <v>45323</v>
      </c>
      <c r="C111" s="108">
        <v>39.109263200000001</v>
      </c>
      <c r="D111" s="18">
        <v>0.64603083028913832</v>
      </c>
      <c r="E111" s="17">
        <v>25.265789777092444</v>
      </c>
      <c r="F111" s="54">
        <v>1.000131692360184</v>
      </c>
      <c r="G111" s="17">
        <v>39.114413591175861</v>
      </c>
      <c r="H111" s="18">
        <v>0.49812941197534322</v>
      </c>
      <c r="I111" s="17">
        <v>19.481474280604932</v>
      </c>
      <c r="J111" s="1"/>
      <c r="K111" s="1"/>
      <c r="L111" s="1"/>
      <c r="M111" s="1"/>
      <c r="R111" s="7"/>
    </row>
    <row r="112" spans="2:18" customFormat="1" x14ac:dyDescent="0.25">
      <c r="B112" s="66">
        <v>45352</v>
      </c>
      <c r="C112" s="108">
        <v>38.420999999999999</v>
      </c>
      <c r="D112" s="18">
        <v>0.66189897941972353</v>
      </c>
      <c r="E112" s="17">
        <v>25.430820688285198</v>
      </c>
      <c r="F112" s="54">
        <v>0.95627835819229279</v>
      </c>
      <c r="G112" s="17">
        <v>36.741170800106083</v>
      </c>
      <c r="H112" s="18">
        <v>0.52533941673328899</v>
      </c>
      <c r="I112" s="17">
        <v>20.184065730309698</v>
      </c>
      <c r="J112" s="1"/>
      <c r="K112" s="1"/>
      <c r="L112" s="1"/>
      <c r="M112" s="1"/>
      <c r="R112" s="7"/>
    </row>
    <row r="113" spans="2:18" customFormat="1" x14ac:dyDescent="0.25">
      <c r="B113" s="66">
        <v>45383</v>
      </c>
      <c r="C113" s="108">
        <v>38.478999999999999</v>
      </c>
      <c r="D113" s="18">
        <v>0.65917059013465096</v>
      </c>
      <c r="E113" s="17">
        <v>25.364225137791234</v>
      </c>
      <c r="F113" s="54">
        <v>0.94687110912966233</v>
      </c>
      <c r="G113" s="17">
        <v>36.434653408200276</v>
      </c>
      <c r="H113" s="18">
        <v>0.53696442842875436</v>
      </c>
      <c r="I113" s="17">
        <v>20.661854241510039</v>
      </c>
      <c r="J113" s="1"/>
      <c r="K113" s="1"/>
      <c r="L113" s="1"/>
      <c r="M113" s="1"/>
      <c r="R113" s="7"/>
    </row>
    <row r="114" spans="2:18" customFormat="1" x14ac:dyDescent="0.25">
      <c r="B114" s="66">
        <v>45413</v>
      </c>
      <c r="C114" s="108">
        <v>38.516136363636399</v>
      </c>
      <c r="D114" s="18">
        <v>0.6140555116204538</v>
      </c>
      <c r="E114" s="17">
        <v>23.651045820415913</v>
      </c>
      <c r="F114" s="54">
        <v>0.90363474430869395</v>
      </c>
      <c r="G114" s="17">
        <v>34.804519034713365</v>
      </c>
      <c r="H114" s="18">
        <v>0.51999511143443744</v>
      </c>
      <c r="I114" s="17">
        <v>20.028202620433099</v>
      </c>
      <c r="J114" s="1"/>
      <c r="K114" s="1"/>
      <c r="L114" s="1"/>
      <c r="M114" s="1"/>
      <c r="R114" s="7"/>
    </row>
    <row r="115" spans="2:18" customFormat="1" x14ac:dyDescent="0.25">
      <c r="B115" s="66">
        <v>45444</v>
      </c>
      <c r="C115" s="55">
        <v>39.270000000000003</v>
      </c>
      <c r="D115" s="18">
        <v>0.63743063095769881</v>
      </c>
      <c r="E115" s="17">
        <v>25.031900877708836</v>
      </c>
      <c r="F115" s="54">
        <v>0.8881220084342144</v>
      </c>
      <c r="G115" s="17">
        <v>34.876551271211603</v>
      </c>
      <c r="H115" s="18">
        <v>0.53751458132107377</v>
      </c>
      <c r="I115" s="17">
        <v>21.108197608478569</v>
      </c>
      <c r="J115" s="1"/>
      <c r="K115" s="1"/>
      <c r="L115" s="1"/>
      <c r="M115" s="1"/>
      <c r="R115" s="7"/>
    </row>
    <row r="116" spans="2:18" customFormat="1" x14ac:dyDescent="0.25">
      <c r="B116" s="66">
        <v>45474</v>
      </c>
      <c r="C116" s="55">
        <v>40.159999999999997</v>
      </c>
      <c r="D116" s="18">
        <v>0.65048501709699713</v>
      </c>
      <c r="E116" s="17">
        <v>26.123478286615402</v>
      </c>
      <c r="F116" s="54">
        <v>0.86921239647020843</v>
      </c>
      <c r="G116" s="17">
        <v>34.907569842243568</v>
      </c>
      <c r="H116" s="18">
        <v>0.56211443992945731</v>
      </c>
      <c r="I116" s="17">
        <v>22.574515907567005</v>
      </c>
      <c r="J116" s="1"/>
      <c r="K116" s="1"/>
      <c r="L116" s="1"/>
      <c r="M116" s="1"/>
      <c r="R116" s="7"/>
    </row>
    <row r="117" spans="2:18" customFormat="1" x14ac:dyDescent="0.25">
      <c r="B117" s="66">
        <v>45505</v>
      </c>
      <c r="C117" s="55">
        <v>40.334000000000003</v>
      </c>
      <c r="D117" s="18">
        <v>0.61696969785438449</v>
      </c>
      <c r="E117" s="17">
        <v>24.884855793258748</v>
      </c>
      <c r="F117" s="54">
        <v>0.86455261147053097</v>
      </c>
      <c r="G117" s="17">
        <v>34.870865031052396</v>
      </c>
      <c r="H117" s="18">
        <v>0.53288442249883317</v>
      </c>
      <c r="I117" s="17">
        <v>21.493360297067937</v>
      </c>
      <c r="J117" s="1"/>
      <c r="K117" s="1"/>
      <c r="L117" s="1"/>
      <c r="M117" s="1"/>
      <c r="R117" s="7"/>
    </row>
    <row r="118" spans="2:18" customFormat="1" x14ac:dyDescent="0.25">
      <c r="B118" s="66">
        <v>45536</v>
      </c>
      <c r="C118" s="55">
        <v>41.1</v>
      </c>
      <c r="D118" s="18">
        <v>0.64362222669493974</v>
      </c>
      <c r="E118" s="17">
        <v>26.453517139388719</v>
      </c>
      <c r="F118" s="54">
        <v>0.89058604355087734</v>
      </c>
      <c r="G118" s="17">
        <v>36.603976975984608</v>
      </c>
      <c r="H118" s="18">
        <v>0.55266267924449164</v>
      </c>
      <c r="I118" s="17">
        <v>22.714988779627852</v>
      </c>
      <c r="J118" s="1"/>
      <c r="K118" s="1"/>
      <c r="L118" s="1"/>
      <c r="M118" s="1"/>
      <c r="R118" s="7"/>
    </row>
    <row r="119" spans="2:18" customFormat="1" x14ac:dyDescent="0.25">
      <c r="B119" s="66">
        <v>45566</v>
      </c>
      <c r="C119" s="55">
        <v>41.545000000000002</v>
      </c>
      <c r="D119" s="18">
        <v>0.62574341617292228</v>
      </c>
      <c r="E119" s="17">
        <v>25.996510224904057</v>
      </c>
      <c r="F119" s="54">
        <v>0.90631813704664788</v>
      </c>
      <c r="G119" s="17">
        <v>37.652987003602988</v>
      </c>
      <c r="H119" s="18">
        <v>0.53274315517525506</v>
      </c>
      <c r="I119" s="17">
        <v>22.132814381755971</v>
      </c>
      <c r="J119" s="1"/>
      <c r="K119" s="1"/>
      <c r="L119" s="1"/>
      <c r="M119" s="1"/>
      <c r="R119" s="7"/>
    </row>
    <row r="120" spans="2:18" customFormat="1" x14ac:dyDescent="0.25">
      <c r="B120" s="66">
        <v>45597</v>
      </c>
      <c r="C120" s="55">
        <v>42.47</v>
      </c>
      <c r="D120" s="18">
        <v>0.63146273514707441</v>
      </c>
      <c r="E120" s="17">
        <v>26.81822236169625</v>
      </c>
      <c r="F120" s="54">
        <v>0.96459881882563936</v>
      </c>
      <c r="G120" s="17">
        <v>40.966511835524905</v>
      </c>
      <c r="H120" s="18">
        <v>0.52627018326007269</v>
      </c>
      <c r="I120" s="17">
        <v>22.350694683055288</v>
      </c>
      <c r="J120" s="1"/>
      <c r="K120" s="1"/>
      <c r="L120" s="1"/>
      <c r="M120" s="1"/>
      <c r="R120" s="7"/>
    </row>
    <row r="121" spans="2:18" customFormat="1" x14ac:dyDescent="0.25">
      <c r="B121" s="66">
        <v>45627</v>
      </c>
      <c r="C121" s="55">
        <v>44.009</v>
      </c>
      <c r="D121" s="18">
        <v>0.65644367641085732</v>
      </c>
      <c r="E121" s="17">
        <v>28.88942975516542</v>
      </c>
      <c r="F121" s="54">
        <v>0.99679067074299366</v>
      </c>
      <c r="G121" s="17">
        <v>43.867760628728405</v>
      </c>
      <c r="H121" s="18">
        <v>0.53141867987686853</v>
      </c>
      <c r="I121" s="17">
        <v>23.387204682701107</v>
      </c>
      <c r="J121" s="1"/>
      <c r="K121" s="1"/>
      <c r="L121" s="1"/>
      <c r="M121" s="1"/>
      <c r="R121" s="7"/>
    </row>
    <row r="122" spans="2:18" customFormat="1" x14ac:dyDescent="0.25">
      <c r="B122" s="81">
        <v>45658</v>
      </c>
      <c r="C122" s="107">
        <v>43.686999999999998</v>
      </c>
      <c r="D122" s="111">
        <v>0.66749090978249792</v>
      </c>
      <c r="E122" s="123">
        <v>29.160675375667985</v>
      </c>
      <c r="F122" s="80">
        <v>0.90131441368887355</v>
      </c>
      <c r="G122" s="74">
        <v>39.375722790825819</v>
      </c>
      <c r="H122" s="78">
        <v>0.58251037736091382</v>
      </c>
      <c r="I122" s="115">
        <v>25.448130855766241</v>
      </c>
      <c r="J122" s="1"/>
      <c r="K122" s="1"/>
      <c r="L122" s="1"/>
      <c r="M122" s="1"/>
      <c r="R122" s="7"/>
    </row>
    <row r="123" spans="2:18" customFormat="1" x14ac:dyDescent="0.25">
      <c r="B123" s="66">
        <v>45689</v>
      </c>
      <c r="C123" s="112">
        <v>43.116999999999997</v>
      </c>
      <c r="D123" s="113">
        <v>0.66</v>
      </c>
      <c r="E123" s="12">
        <v>28.6</v>
      </c>
      <c r="F123" s="113">
        <v>0.96</v>
      </c>
      <c r="G123" s="128">
        <v>41.5</v>
      </c>
      <c r="H123" s="120">
        <v>0.56366382659428205</v>
      </c>
      <c r="I123" s="116">
        <v>24.3</v>
      </c>
      <c r="J123" s="1"/>
      <c r="K123" s="1"/>
      <c r="L123" s="1"/>
      <c r="M123" s="1"/>
      <c r="R123" s="7"/>
    </row>
    <row r="124" spans="2:18" x14ac:dyDescent="0.25">
      <c r="B124" s="66">
        <v>45717</v>
      </c>
      <c r="C124" s="118">
        <v>42.271000000000001</v>
      </c>
      <c r="D124" s="114">
        <v>0.69080750319471407</v>
      </c>
      <c r="E124" s="127">
        <v>29.201123967543758</v>
      </c>
      <c r="F124" s="18">
        <v>0.91466870830591007</v>
      </c>
      <c r="G124" s="129">
        <v>38.663960968799124</v>
      </c>
      <c r="H124" s="18">
        <v>0.59674715266068035</v>
      </c>
      <c r="I124" s="117">
        <v>25.225098890119618</v>
      </c>
    </row>
    <row r="125" spans="2:18" x14ac:dyDescent="0.25">
      <c r="B125" s="66">
        <v>45748</v>
      </c>
      <c r="C125" s="118">
        <v>42.3</v>
      </c>
      <c r="D125" s="114">
        <v>0.70353559548865829</v>
      </c>
      <c r="E125" s="127">
        <v>29.759555689170245</v>
      </c>
      <c r="F125" s="18">
        <v>0.9039158607196397</v>
      </c>
      <c r="G125" s="129">
        <v>38.235640908440757</v>
      </c>
      <c r="H125" s="18">
        <v>0.61760364017810665</v>
      </c>
      <c r="I125" s="117">
        <v>26.124633979533911</v>
      </c>
    </row>
    <row r="126" spans="2:18" x14ac:dyDescent="0.25">
      <c r="B126" s="66">
        <v>45778</v>
      </c>
      <c r="C126" s="118">
        <v>41.682000000000002</v>
      </c>
      <c r="D126" s="119">
        <v>0.67509572762446035</v>
      </c>
      <c r="E126" s="122">
        <v>28.139340118842757</v>
      </c>
      <c r="F126" s="18">
        <v>0.88703323733196815</v>
      </c>
      <c r="G126" s="64">
        <v>36.973319398471098</v>
      </c>
      <c r="H126" s="18">
        <v>0.58857468700453019</v>
      </c>
      <c r="I126" s="17">
        <v>24.532970103722828</v>
      </c>
    </row>
    <row r="127" spans="2:18" x14ac:dyDescent="0.25">
      <c r="B127" s="66">
        <v>45809</v>
      </c>
      <c r="C127" s="118">
        <v>40.85</v>
      </c>
      <c r="D127" s="119">
        <v>0.71303585589945584</v>
      </c>
      <c r="E127" s="122">
        <v>29.127514713492772</v>
      </c>
      <c r="F127" s="18">
        <v>0.89275519945489024</v>
      </c>
      <c r="G127" s="64">
        <v>36.469049897732269</v>
      </c>
      <c r="H127" s="18">
        <v>0.63798831385368149</v>
      </c>
      <c r="I127" s="17">
        <v>26.061822620922889</v>
      </c>
    </row>
    <row r="128" spans="2:18" x14ac:dyDescent="0.25">
      <c r="B128" s="66">
        <v>45839</v>
      </c>
      <c r="C128" s="118">
        <v>40.246000000000002</v>
      </c>
      <c r="D128" s="119">
        <v>0.73072631723197623</v>
      </c>
      <c r="E128" s="122">
        <v>29.408811363318119</v>
      </c>
      <c r="F128" s="18">
        <v>0.92058976279341642</v>
      </c>
      <c r="G128" s="64">
        <v>37.050055593383838</v>
      </c>
      <c r="H128" s="18">
        <v>0.65008960231199586</v>
      </c>
      <c r="I128" s="17">
        <v>26.163506134648586</v>
      </c>
    </row>
    <row r="129" spans="2:9" x14ac:dyDescent="0.25">
      <c r="B129" s="66">
        <v>45870</v>
      </c>
      <c r="C129" s="118">
        <v>40.042999999999999</v>
      </c>
      <c r="D129" s="119">
        <v>0.6784458526678363</v>
      </c>
      <c r="E129" s="122">
        <v>27.167007278378168</v>
      </c>
      <c r="F129" s="18">
        <v>0.94637328854533587</v>
      </c>
      <c r="G129" s="64">
        <v>37.895625593220885</v>
      </c>
      <c r="H129" s="18">
        <v>0.60104647180599635</v>
      </c>
      <c r="I129" s="17">
        <v>24.067703870527513</v>
      </c>
    </row>
    <row r="130" spans="2:9" x14ac:dyDescent="0.25">
      <c r="B130" s="82">
        <v>45901</v>
      </c>
      <c r="C130" s="124">
        <v>39.97</v>
      </c>
      <c r="D130" s="125">
        <v>0.68121770389792347</v>
      </c>
      <c r="E130" s="126">
        <v>27.228271624800001</v>
      </c>
      <c r="F130" s="79">
        <v>1.0736561809911689</v>
      </c>
      <c r="G130" s="76">
        <v>42.914037554217018</v>
      </c>
      <c r="H130" s="79">
        <v>0.57150566633031463</v>
      </c>
      <c r="I130" s="77">
        <v>22.843081483222676</v>
      </c>
    </row>
    <row r="131" spans="2:9" x14ac:dyDescent="0.25">
      <c r="B131" s="121"/>
      <c r="C131" s="122"/>
      <c r="D131" s="122"/>
      <c r="E131" s="122"/>
      <c r="F131" s="64"/>
      <c r="G131" s="64"/>
      <c r="H131" s="64"/>
      <c r="I131" s="64"/>
    </row>
    <row r="132" spans="2:9" x14ac:dyDescent="0.25">
      <c r="B132" s="23" t="s">
        <v>22</v>
      </c>
    </row>
    <row r="133" spans="2:9" x14ac:dyDescent="0.25">
      <c r="B133" s="33" t="s">
        <v>26</v>
      </c>
    </row>
    <row r="134" spans="2:9" x14ac:dyDescent="0.25">
      <c r="B134" s="25" t="s">
        <v>25</v>
      </c>
    </row>
  </sheetData>
  <mergeCells count="1">
    <mergeCell ref="D10:E10"/>
  </mergeCells>
  <hyperlinks>
    <hyperlink ref="F10" location="Promedio!A1" display="Volver a hoja principal" xr:uid="{00000000-0004-0000-0300-000000000000}"/>
    <hyperlink ref="F11" location="'Metodología de cálculo'!A1" display="Acceder a la metodología" xr:uid="{00000000-0004-0000-03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0:E40"/>
  <sheetViews>
    <sheetView showGridLines="0" workbookViewId="0">
      <selection activeCell="B36" sqref="B36"/>
    </sheetView>
  </sheetViews>
  <sheetFormatPr baseColWidth="10" defaultColWidth="9.140625" defaultRowHeight="15" x14ac:dyDescent="0.25"/>
  <cols>
    <col min="1" max="1" width="7.7109375" customWidth="1"/>
    <col min="2" max="2" width="32.85546875" customWidth="1"/>
    <col min="3" max="3" width="20.7109375" customWidth="1"/>
    <col min="4" max="4" width="18.5703125" customWidth="1"/>
    <col min="5" max="5" width="25.140625" customWidth="1"/>
    <col min="6" max="6" width="24.42578125" customWidth="1"/>
  </cols>
  <sheetData>
    <row r="10" spans="2:5" s="34" customFormat="1" ht="15" customHeight="1" x14ac:dyDescent="0.3">
      <c r="C10" s="35" t="s">
        <v>27</v>
      </c>
      <c r="E10" s="21" t="s">
        <v>51</v>
      </c>
    </row>
    <row r="11" spans="2:5" s="34" customFormat="1" x14ac:dyDescent="0.25"/>
    <row r="12" spans="2:5" s="34" customFormat="1" x14ac:dyDescent="0.25">
      <c r="B12" t="s">
        <v>30</v>
      </c>
    </row>
    <row r="13" spans="2:5" s="34" customFormat="1" x14ac:dyDescent="0.25">
      <c r="B13" t="s">
        <v>31</v>
      </c>
    </row>
    <row r="14" spans="2:5" s="34" customFormat="1" x14ac:dyDescent="0.25">
      <c r="B14"/>
    </row>
    <row r="15" spans="2:5" s="34" customFormat="1" x14ac:dyDescent="0.25">
      <c r="B15" t="s">
        <v>32</v>
      </c>
    </row>
    <row r="16" spans="2:5" s="34" customFormat="1" ht="15.75" thickBot="1" x14ac:dyDescent="0.3">
      <c r="B16"/>
    </row>
    <row r="17" spans="2:4" x14ac:dyDescent="0.25">
      <c r="B17" s="36" t="s">
        <v>33</v>
      </c>
      <c r="C17" s="37" t="s">
        <v>34</v>
      </c>
      <c r="D17" s="38" t="s">
        <v>35</v>
      </c>
    </row>
    <row r="18" spans="2:4" x14ac:dyDescent="0.25">
      <c r="B18" s="39" t="s">
        <v>36</v>
      </c>
      <c r="C18" s="40" t="s">
        <v>37</v>
      </c>
      <c r="D18" s="41" t="s">
        <v>37</v>
      </c>
    </row>
    <row r="19" spans="2:4" x14ac:dyDescent="0.25">
      <c r="B19" s="39" t="s">
        <v>38</v>
      </c>
      <c r="C19" s="40" t="s">
        <v>37</v>
      </c>
      <c r="D19" s="41" t="s">
        <v>37</v>
      </c>
    </row>
    <row r="20" spans="2:4" x14ac:dyDescent="0.25">
      <c r="B20" s="39" t="s">
        <v>28</v>
      </c>
      <c r="C20" s="40" t="s">
        <v>37</v>
      </c>
      <c r="D20" s="41" t="s">
        <v>37</v>
      </c>
    </row>
    <row r="21" spans="2:4" x14ac:dyDescent="0.25">
      <c r="B21" s="39" t="s">
        <v>39</v>
      </c>
      <c r="C21" s="40" t="s">
        <v>37</v>
      </c>
      <c r="D21" s="41" t="s">
        <v>37</v>
      </c>
    </row>
    <row r="22" spans="2:4" x14ac:dyDescent="0.25">
      <c r="B22" s="39" t="s">
        <v>40</v>
      </c>
      <c r="C22" s="40" t="s">
        <v>37</v>
      </c>
      <c r="D22" s="41" t="s">
        <v>37</v>
      </c>
    </row>
    <row r="23" spans="2:4" x14ac:dyDescent="0.25">
      <c r="B23" s="39" t="s">
        <v>41</v>
      </c>
      <c r="C23" s="40" t="s">
        <v>37</v>
      </c>
      <c r="D23" s="41" t="s">
        <v>37</v>
      </c>
    </row>
    <row r="24" spans="2:4" x14ac:dyDescent="0.25">
      <c r="B24" s="39" t="s">
        <v>42</v>
      </c>
      <c r="C24" s="40"/>
      <c r="D24" s="41" t="s">
        <v>37</v>
      </c>
    </row>
    <row r="25" spans="2:4" x14ac:dyDescent="0.25">
      <c r="B25" s="39" t="s">
        <v>43</v>
      </c>
      <c r="C25" s="40" t="s">
        <v>37</v>
      </c>
      <c r="D25" s="41" t="s">
        <v>37</v>
      </c>
    </row>
    <row r="26" spans="2:4" x14ac:dyDescent="0.25">
      <c r="B26" s="39" t="s">
        <v>44</v>
      </c>
      <c r="C26" s="40" t="s">
        <v>37</v>
      </c>
      <c r="D26" s="41" t="s">
        <v>37</v>
      </c>
    </row>
    <row r="27" spans="2:4" x14ac:dyDescent="0.25">
      <c r="B27" s="39" t="s">
        <v>45</v>
      </c>
      <c r="C27" s="40" t="s">
        <v>37</v>
      </c>
      <c r="D27" s="41" t="s">
        <v>37</v>
      </c>
    </row>
    <row r="28" spans="2:4" x14ac:dyDescent="0.25">
      <c r="B28" s="39" t="s">
        <v>46</v>
      </c>
      <c r="C28" s="40" t="s">
        <v>37</v>
      </c>
      <c r="D28" s="41" t="s">
        <v>37</v>
      </c>
    </row>
    <row r="29" spans="2:4" x14ac:dyDescent="0.25">
      <c r="B29" s="39" t="s">
        <v>47</v>
      </c>
      <c r="C29" s="40" t="s">
        <v>37</v>
      </c>
      <c r="D29" s="41" t="s">
        <v>37</v>
      </c>
    </row>
    <row r="30" spans="2:4" x14ac:dyDescent="0.25">
      <c r="B30" s="39" t="s">
        <v>29</v>
      </c>
      <c r="C30" s="40" t="s">
        <v>37</v>
      </c>
      <c r="D30" s="41"/>
    </row>
    <row r="31" spans="2:4" x14ac:dyDescent="0.25">
      <c r="B31" s="39" t="s">
        <v>48</v>
      </c>
      <c r="C31" s="40" t="s">
        <v>37</v>
      </c>
      <c r="D31" s="41"/>
    </row>
    <row r="32" spans="2:4" ht="15.75" thickBot="1" x14ac:dyDescent="0.3">
      <c r="B32" s="42" t="s">
        <v>49</v>
      </c>
      <c r="C32" s="43" t="s">
        <v>37</v>
      </c>
      <c r="D32" s="44"/>
    </row>
    <row r="33" spans="2:2" s="34" customFormat="1" x14ac:dyDescent="0.25"/>
    <row r="34" spans="2:2" x14ac:dyDescent="0.25">
      <c r="B34" t="s">
        <v>66</v>
      </c>
    </row>
    <row r="36" spans="2:2" x14ac:dyDescent="0.25">
      <c r="B36" t="s">
        <v>67</v>
      </c>
    </row>
    <row r="40" spans="2:2" x14ac:dyDescent="0.25">
      <c r="B40" s="45"/>
    </row>
  </sheetData>
  <hyperlinks>
    <hyperlink ref="B17" location="_ftn1" display="_ftn1" xr:uid="{00000000-0004-0000-0400-000000000000}"/>
    <hyperlink ref="E10" location="Promedio!A1" display="Volver a hoja principal" xr:uid="{00000000-0004-0000-0400-000001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F445AC-0387-4D00-A0A4-60C67EF16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1E142-10D2-4DF3-A4A7-EF37FEBE94C8}"/>
</file>

<file path=customXml/itemProps3.xml><?xml version="1.0" encoding="utf-8"?>
<ds:datastoreItem xmlns:ds="http://schemas.openxmlformats.org/officeDocument/2006/customXml" ds:itemID="{4B8EC338-080D-47A6-A1B1-382A2D4B72C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B08F409-79BA-483D-AC33-441C152E31F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Promedio</vt:lpstr>
      <vt:lpstr>Mercado Interno</vt:lpstr>
      <vt:lpstr>Exportación</vt:lpstr>
      <vt:lpstr>Listado Datos</vt:lpstr>
      <vt:lpstr>Metodología de cálculo</vt:lpstr>
      <vt:lpstr>'Metodología de cálculo'!_ftn1</vt:lpstr>
      <vt:lpstr>'Metodología de cálculo'!_ftnref1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dcterms:created xsi:type="dcterms:W3CDTF">2010-09-02T13:43:10Z</dcterms:created>
  <dcterms:modified xsi:type="dcterms:W3CDTF">2025-11-17T17:16:42Z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6973000.00000000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