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37" documentId="8_{133EE0F5-60F3-4F5B-8D62-C787E00E349A}" xr6:coauthVersionLast="47" xr6:coauthVersionMax="47" xr10:uidLastSave="{EBCCEFAE-34D6-4F2B-A50C-B29B24FDAE72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" l="1"/>
  <c r="G79" i="3" l="1"/>
  <c r="E229" i="4"/>
  <c r="C79" i="3"/>
  <c r="Q70" i="3"/>
  <c r="Q71" i="3"/>
  <c r="Q72" i="3"/>
  <c r="Q73" i="3"/>
  <c r="Q74" i="3"/>
  <c r="Q75" i="3"/>
  <c r="Q76" i="3"/>
  <c r="Q77" i="3"/>
  <c r="Q78" i="3"/>
  <c r="P72" i="3"/>
  <c r="P73" i="3"/>
  <c r="P74" i="3"/>
  <c r="P75" i="3"/>
  <c r="P76" i="3"/>
  <c r="P77" i="3"/>
  <c r="P78" i="3"/>
  <c r="L78" i="3"/>
  <c r="O75" i="3"/>
  <c r="O76" i="3"/>
  <c r="O77" i="3"/>
  <c r="O78" i="3"/>
  <c r="K77" i="3" l="1"/>
  <c r="R73" i="3" l="1"/>
  <c r="R75" i="3"/>
  <c r="R76" i="3"/>
  <c r="O50" i="3"/>
  <c r="P50" i="3" s="1"/>
  <c r="O51" i="3"/>
  <c r="P51" i="3" s="1"/>
  <c r="O52" i="3"/>
  <c r="P52" i="3" s="1"/>
  <c r="O53" i="3"/>
  <c r="Q69" i="3"/>
  <c r="O29" i="3"/>
  <c r="P29" i="3" s="1"/>
  <c r="P30" i="3"/>
  <c r="Q68" i="3"/>
  <c r="R69" i="3"/>
  <c r="Q67" i="3"/>
  <c r="Q66" i="3"/>
  <c r="R67" i="3" s="1"/>
  <c r="Q65" i="3"/>
  <c r="R66" i="3" s="1"/>
  <c r="Q64" i="3"/>
  <c r="Q63" i="3"/>
  <c r="Q62" i="3"/>
  <c r="Q61" i="3"/>
  <c r="O28" i="3"/>
  <c r="O27" i="3"/>
  <c r="O26" i="3"/>
  <c r="O49" i="3"/>
  <c r="O72" i="3" s="1"/>
  <c r="O15" i="3"/>
  <c r="O38" i="3"/>
  <c r="O61" i="3" s="1"/>
  <c r="O25" i="3"/>
  <c r="P26" i="3" s="1"/>
  <c r="O48" i="3"/>
  <c r="O71" i="3" s="1"/>
  <c r="O47" i="3"/>
  <c r="O24" i="3"/>
  <c r="P24" i="3" s="1"/>
  <c r="O46" i="3"/>
  <c r="O69" i="3" s="1"/>
  <c r="P69" i="3" s="1"/>
  <c r="O23" i="3"/>
  <c r="O45" i="3"/>
  <c r="O22" i="3"/>
  <c r="O68" i="3"/>
  <c r="O44" i="3"/>
  <c r="O21" i="3"/>
  <c r="P22" i="3" s="1"/>
  <c r="O20" i="3"/>
  <c r="P21" i="3" s="1"/>
  <c r="O43" i="3"/>
  <c r="P43" i="3" s="1"/>
  <c r="O40" i="3"/>
  <c r="O39" i="3"/>
  <c r="P39" i="3" s="1"/>
  <c r="O16" i="3"/>
  <c r="P17" i="3" s="1"/>
  <c r="O41" i="3"/>
  <c r="O42" i="3"/>
  <c r="O19" i="3"/>
  <c r="O18" i="3"/>
  <c r="O17" i="3"/>
  <c r="P18" i="3" s="1"/>
  <c r="P28" i="3"/>
  <c r="O67" i="3"/>
  <c r="P68" i="3" s="1"/>
  <c r="R68" i="3"/>
  <c r="R72" i="3"/>
  <c r="R70" i="3"/>
  <c r="P46" i="3" l="1"/>
  <c r="R63" i="3"/>
  <c r="R71" i="3"/>
  <c r="R64" i="3"/>
  <c r="O62" i="3"/>
  <c r="P62" i="3" s="1"/>
  <c r="P16" i="3"/>
  <c r="R65" i="3"/>
  <c r="O64" i="3"/>
  <c r="P27" i="3"/>
  <c r="P19" i="3"/>
  <c r="P42" i="3"/>
  <c r="P23" i="3"/>
  <c r="R62" i="3"/>
  <c r="O70" i="3"/>
  <c r="P70" i="3" s="1"/>
  <c r="P40" i="3"/>
  <c r="P44" i="3"/>
  <c r="P48" i="3"/>
  <c r="O63" i="3"/>
  <c r="P63" i="3" s="1"/>
  <c r="P20" i="3"/>
  <c r="P47" i="3"/>
  <c r="O65" i="3"/>
  <c r="P65" i="3" s="1"/>
  <c r="P45" i="3"/>
  <c r="R74" i="3"/>
  <c r="R77" i="3"/>
  <c r="P41" i="3"/>
  <c r="O66" i="3"/>
  <c r="P49" i="3"/>
  <c r="P53" i="3"/>
  <c r="P25" i="3"/>
  <c r="O74" i="3"/>
  <c r="O73" i="3"/>
  <c r="P71" i="3" l="1"/>
  <c r="P66" i="3"/>
  <c r="P67" i="3"/>
  <c r="P64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<sst xmlns="http://schemas.openxmlformats.org/spreadsheetml/2006/main" count="81" uniqueCount="38">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</sst>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2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5" fontId="0" fillId="0" borderId="0" xfId="0" applyNumberFormat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7" fontId="0" fillId="0" borderId="0" xfId="0" applyNumberFormat="1" applyAlignment="1">
      <alignment horizontal="center"/>
    </xf>
    <xf numFmtId="167" fontId="6" fillId="0" borderId="23" xfId="15" applyNumberFormat="1" applyBorder="1"/>
    <xf numFmtId="167" fontId="6" fillId="0" borderId="0" xfId="15" applyNumberFormat="1" applyBorder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2"/>
  <sheetViews>
    <sheetView showGridLines="0" tabSelected="1" workbookViewId="0">
      <selection activeCell="K79" sqref="K79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4" t="s">
        <v>0</v>
      </c>
      <c r="G9" s="95"/>
      <c r="H9" s="95"/>
      <c r="I9" s="95"/>
      <c r="J9" s="96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7" t="s">
        <v>2</v>
      </c>
      <c r="H12" s="98"/>
      <c r="I12" s="99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26" si="1">SUM(C21:N21)</f>
        <v>226934940.01000002</v>
      </c>
      <c r="P21" s="7">
        <f t="shared" ref="P21:P30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>SUM(C27:N27)</f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>SUM(C28:N28)</f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>SUM(C29:N29)</f>
        <v>184484301.72999999</v>
      </c>
      <c r="P29" s="7">
        <f>O29/O28-1</f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v>157395031.10999998</v>
      </c>
      <c r="P31" s="7"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v>155551666.69</v>
      </c>
      <c r="P32" s="7">
        <v>-1.1711706570404323E-2</v>
      </c>
    </row>
    <row r="33" spans="2:17" ht="16.5" customHeight="1" thickBot="1" x14ac:dyDescent="0.3">
      <c r="B33" s="64">
        <v>2025</v>
      </c>
      <c r="C33" s="15">
        <v>11531136</v>
      </c>
      <c r="D33" s="16">
        <v>11369317.9</v>
      </c>
      <c r="E33" s="61">
        <v>11420522</v>
      </c>
      <c r="F33" s="62">
        <v>12608838.300000001</v>
      </c>
      <c r="G33" s="62">
        <v>12820063.699999999</v>
      </c>
      <c r="H33" s="62">
        <v>12591612</v>
      </c>
      <c r="I33" s="16">
        <v>12682151</v>
      </c>
      <c r="J33" s="16">
        <v>11280786</v>
      </c>
      <c r="K33" s="16">
        <v>11033372</v>
      </c>
      <c r="L33" s="16"/>
      <c r="M33" s="16"/>
      <c r="N33" s="16"/>
      <c r="O33" s="17"/>
      <c r="P33" s="18"/>
      <c r="Q33" s="82"/>
    </row>
    <row r="34" spans="2:17" ht="15.75" thickBot="1" x14ac:dyDescent="0.3">
      <c r="B34" s="50" t="s">
        <v>23</v>
      </c>
    </row>
    <row r="35" spans="2:17" ht="15.75" thickBot="1" x14ac:dyDescent="0.3">
      <c r="B35"/>
      <c r="G35" s="97" t="s">
        <v>24</v>
      </c>
      <c r="H35" s="98"/>
      <c r="I35" s="99"/>
      <c r="K35" s="1"/>
      <c r="L35" s="1"/>
      <c r="M35" s="1"/>
      <c r="N35" s="1"/>
      <c r="O35" s="1"/>
    </row>
    <row r="36" spans="2:17" ht="15.75" thickBot="1" x14ac:dyDescent="0.3"/>
    <row r="37" spans="2:17" ht="15.75" thickBot="1" x14ac:dyDescent="0.3">
      <c r="B37" s="48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2" t="s">
        <v>10</v>
      </c>
      <c r="J37" s="2" t="s">
        <v>11</v>
      </c>
      <c r="K37" s="2" t="s">
        <v>12</v>
      </c>
      <c r="L37" s="2" t="s">
        <v>13</v>
      </c>
      <c r="M37" s="2" t="s">
        <v>14</v>
      </c>
      <c r="N37" s="2" t="s">
        <v>15</v>
      </c>
      <c r="O37" s="3" t="s">
        <v>16</v>
      </c>
      <c r="P37" s="66" t="s">
        <v>17</v>
      </c>
    </row>
    <row r="38" spans="2:17" x14ac:dyDescent="0.25">
      <c r="B38" s="49">
        <v>2007</v>
      </c>
      <c r="C38" s="4">
        <v>158442620</v>
      </c>
      <c r="D38" s="5">
        <v>148440129.99999997</v>
      </c>
      <c r="E38" s="5">
        <v>174287600</v>
      </c>
      <c r="F38" s="5">
        <v>169719720</v>
      </c>
      <c r="G38" s="5">
        <v>192304740</v>
      </c>
      <c r="H38" s="5">
        <v>185885730</v>
      </c>
      <c r="I38" s="5">
        <v>191078980</v>
      </c>
      <c r="J38" s="5">
        <v>214702729.99999997</v>
      </c>
      <c r="K38" s="5">
        <v>211601160</v>
      </c>
      <c r="L38" s="5">
        <v>219565400</v>
      </c>
      <c r="M38" s="5">
        <v>212427520.00000003</v>
      </c>
      <c r="N38" s="83">
        <v>203931310</v>
      </c>
      <c r="O38" s="6">
        <f t="shared" ref="O38:O43" si="3">SUM(C38:N38)</f>
        <v>2282387640</v>
      </c>
      <c r="P38" s="7"/>
    </row>
    <row r="39" spans="2:17" x14ac:dyDescent="0.25">
      <c r="B39" s="49">
        <v>2008</v>
      </c>
      <c r="C39" s="8">
        <v>201858949.99999997</v>
      </c>
      <c r="D39" s="1">
        <v>204186269.99999997</v>
      </c>
      <c r="E39" s="1">
        <v>224503460</v>
      </c>
      <c r="F39" s="1">
        <v>232077730</v>
      </c>
      <c r="G39" s="1">
        <v>242309780</v>
      </c>
      <c r="H39" s="1">
        <v>235560860</v>
      </c>
      <c r="I39" s="1">
        <v>241286979.99999997</v>
      </c>
      <c r="J39" s="1">
        <v>241611840</v>
      </c>
      <c r="K39" s="1">
        <v>236057580.00000003</v>
      </c>
      <c r="L39" s="1">
        <v>230453830.00000003</v>
      </c>
      <c r="M39" s="1">
        <v>208918630</v>
      </c>
      <c r="N39" s="84">
        <v>210950910</v>
      </c>
      <c r="O39" s="9">
        <f t="shared" si="3"/>
        <v>2709776820</v>
      </c>
      <c r="P39" s="7">
        <f>+O39/O38-1</f>
        <v>0.18725529901660343</v>
      </c>
    </row>
    <row r="40" spans="2:17" x14ac:dyDescent="0.25">
      <c r="B40" s="49">
        <v>2009</v>
      </c>
      <c r="C40" s="8">
        <v>212435800</v>
      </c>
      <c r="D40" s="1">
        <v>194575139.99999997</v>
      </c>
      <c r="E40" s="1">
        <v>223399280</v>
      </c>
      <c r="F40" s="1">
        <v>220227050.00000003</v>
      </c>
      <c r="G40" s="1">
        <v>232837240</v>
      </c>
      <c r="H40" s="1">
        <v>231469310</v>
      </c>
      <c r="I40" s="1">
        <v>244259690</v>
      </c>
      <c r="J40" s="1">
        <v>237811360</v>
      </c>
      <c r="K40" s="1">
        <v>227043530</v>
      </c>
      <c r="L40" s="1">
        <v>227654869.99999997</v>
      </c>
      <c r="M40" s="1">
        <v>214976389.99999997</v>
      </c>
      <c r="N40" s="84">
        <v>210951310</v>
      </c>
      <c r="O40" s="9">
        <f t="shared" si="3"/>
        <v>2677640970</v>
      </c>
      <c r="P40" s="7">
        <f>+O40/O39-1</f>
        <v>-1.1859223889884807E-2</v>
      </c>
    </row>
    <row r="41" spans="2:17" x14ac:dyDescent="0.25">
      <c r="B41" s="49">
        <v>2010</v>
      </c>
      <c r="C41" s="8">
        <v>200891500</v>
      </c>
      <c r="D41" s="1">
        <v>195455949.99999997</v>
      </c>
      <c r="E41" s="1">
        <v>226107270.00000003</v>
      </c>
      <c r="F41" s="1">
        <v>233190040</v>
      </c>
      <c r="G41" s="1">
        <v>227897270.00000003</v>
      </c>
      <c r="H41" s="1">
        <v>232913280.00000003</v>
      </c>
      <c r="I41" s="1">
        <v>249268759.99999997</v>
      </c>
      <c r="J41" s="1">
        <v>241996540</v>
      </c>
      <c r="K41" s="1">
        <v>234564399.99999997</v>
      </c>
      <c r="L41" s="1">
        <v>236339340</v>
      </c>
      <c r="M41" s="1">
        <v>232380940</v>
      </c>
      <c r="N41" s="84">
        <v>220510980</v>
      </c>
      <c r="O41" s="9">
        <f t="shared" si="3"/>
        <v>2731516270</v>
      </c>
      <c r="P41" s="7">
        <f>+O41/O40-1</f>
        <v>2.0120434592842296E-2</v>
      </c>
    </row>
    <row r="42" spans="2:17" x14ac:dyDescent="0.25">
      <c r="B42" s="49">
        <v>2011</v>
      </c>
      <c r="C42" s="8">
        <v>214460689.99999997</v>
      </c>
      <c r="D42" s="1">
        <v>207627900.00000003</v>
      </c>
      <c r="E42" s="1">
        <v>239170479.99999997</v>
      </c>
      <c r="F42" s="1">
        <v>238148590</v>
      </c>
      <c r="G42" s="1">
        <v>254727030.00000003</v>
      </c>
      <c r="H42" s="1">
        <v>246365730</v>
      </c>
      <c r="I42" s="1">
        <v>255716730</v>
      </c>
      <c r="J42" s="1">
        <v>266828740</v>
      </c>
      <c r="K42" s="1">
        <v>234149819.99999997</v>
      </c>
      <c r="L42" s="1">
        <v>259023520.00000003</v>
      </c>
      <c r="M42" s="1">
        <v>264216640</v>
      </c>
      <c r="N42" s="84">
        <v>254838320</v>
      </c>
      <c r="O42" s="9">
        <f t="shared" si="3"/>
        <v>2935274190</v>
      </c>
      <c r="P42" s="7">
        <f>+O42/O41-1</f>
        <v>7.4595169810209416E-2</v>
      </c>
    </row>
    <row r="43" spans="2:17" x14ac:dyDescent="0.25">
      <c r="B43" s="49">
        <v>2012</v>
      </c>
      <c r="C43" s="8">
        <v>252660280.00000003</v>
      </c>
      <c r="D43" s="1">
        <v>244097700</v>
      </c>
      <c r="E43" s="1">
        <v>275573880</v>
      </c>
      <c r="F43" s="1">
        <v>274296340</v>
      </c>
      <c r="G43" s="1">
        <v>296609470.00000006</v>
      </c>
      <c r="H43" s="1">
        <v>289687260.00000006</v>
      </c>
      <c r="I43" s="1">
        <v>299355940</v>
      </c>
      <c r="J43" s="1">
        <v>320147380</v>
      </c>
      <c r="K43" s="1">
        <v>308089279.99999994</v>
      </c>
      <c r="L43" s="1">
        <v>294232350</v>
      </c>
      <c r="M43" s="1">
        <v>271073600</v>
      </c>
      <c r="N43" s="84">
        <v>255948930</v>
      </c>
      <c r="O43" s="9">
        <f t="shared" si="3"/>
        <v>3381772410</v>
      </c>
      <c r="P43" s="7">
        <f>+O43/O42-1</f>
        <v>0.15211465474712593</v>
      </c>
    </row>
    <row r="44" spans="2:17" x14ac:dyDescent="0.25">
      <c r="B44" s="49">
        <v>2013</v>
      </c>
      <c r="C44" s="8">
        <v>262389130</v>
      </c>
      <c r="D44" s="1">
        <v>246745069.99999997</v>
      </c>
      <c r="E44" s="1">
        <v>282543050</v>
      </c>
      <c r="F44" s="1">
        <v>294107350</v>
      </c>
      <c r="G44" s="1">
        <v>313262310.00000006</v>
      </c>
      <c r="H44" s="1">
        <v>280600470.00000006</v>
      </c>
      <c r="I44" s="1">
        <v>314709860</v>
      </c>
      <c r="J44" s="1">
        <v>309617680</v>
      </c>
      <c r="K44" s="1">
        <v>280553290</v>
      </c>
      <c r="L44" s="1">
        <v>311256670</v>
      </c>
      <c r="M44" s="1">
        <v>290488630</v>
      </c>
      <c r="N44" s="84">
        <v>265875099.99999997</v>
      </c>
      <c r="O44" s="9">
        <f t="shared" ref="O44:O53" si="4">SUM(C44:N44)</f>
        <v>3452148610</v>
      </c>
      <c r="P44" s="7">
        <f t="shared" ref="P44:P53" si="5">O44/O43-1</f>
        <v>2.0810448329371845E-2</v>
      </c>
    </row>
    <row r="45" spans="2:17" x14ac:dyDescent="0.25">
      <c r="B45" s="49">
        <v>2014</v>
      </c>
      <c r="C45" s="8">
        <v>278765130</v>
      </c>
      <c r="D45" s="1">
        <v>257171129.99999997</v>
      </c>
      <c r="E45" s="1">
        <v>289816560</v>
      </c>
      <c r="F45" s="1">
        <v>310949610</v>
      </c>
      <c r="G45" s="1">
        <v>335651690</v>
      </c>
      <c r="H45" s="1">
        <v>333340260</v>
      </c>
      <c r="I45" s="1">
        <v>340194280</v>
      </c>
      <c r="J45" s="1">
        <v>329803500</v>
      </c>
      <c r="K45" s="1">
        <v>343839340</v>
      </c>
      <c r="L45" s="1">
        <v>344984930</v>
      </c>
      <c r="M45" s="1">
        <v>312113860</v>
      </c>
      <c r="N45" s="84">
        <v>327251040.00000006</v>
      </c>
      <c r="O45" s="9">
        <f t="shared" si="4"/>
        <v>3803881330</v>
      </c>
      <c r="P45" s="7">
        <f t="shared" si="5"/>
        <v>0.10188805863719752</v>
      </c>
    </row>
    <row r="46" spans="2:17" x14ac:dyDescent="0.25">
      <c r="B46" s="49">
        <v>2015</v>
      </c>
      <c r="C46" s="8">
        <v>300260130</v>
      </c>
      <c r="D46" s="1">
        <v>259863430</v>
      </c>
      <c r="E46" s="1">
        <v>331724040</v>
      </c>
      <c r="F46" s="1">
        <v>324943810</v>
      </c>
      <c r="G46" s="1">
        <v>352202730</v>
      </c>
      <c r="H46" s="1">
        <v>341321980.00000006</v>
      </c>
      <c r="I46" s="1">
        <v>354524340</v>
      </c>
      <c r="J46" s="1">
        <v>340274480</v>
      </c>
      <c r="K46" s="1">
        <v>336613850</v>
      </c>
      <c r="L46" s="1">
        <v>341186580</v>
      </c>
      <c r="M46" s="1">
        <v>311851820</v>
      </c>
      <c r="N46" s="84">
        <v>305033000</v>
      </c>
      <c r="O46" s="9">
        <f t="shared" si="4"/>
        <v>3899800190</v>
      </c>
      <c r="P46" s="7">
        <f t="shared" si="5"/>
        <v>2.5216049523816286E-2</v>
      </c>
    </row>
    <row r="47" spans="2:17" ht="17.25" customHeight="1" x14ac:dyDescent="0.25">
      <c r="B47" s="49">
        <v>2016</v>
      </c>
      <c r="C47" s="8">
        <v>269407320</v>
      </c>
      <c r="D47" s="1">
        <v>285449690</v>
      </c>
      <c r="E47" s="1">
        <v>314364600</v>
      </c>
      <c r="F47" s="1">
        <v>341827410</v>
      </c>
      <c r="G47" s="1">
        <v>338506480</v>
      </c>
      <c r="H47" s="1">
        <v>340309800.00000006</v>
      </c>
      <c r="I47" s="1">
        <v>355679970</v>
      </c>
      <c r="J47" s="1">
        <v>365427650</v>
      </c>
      <c r="K47" s="1">
        <v>336056700</v>
      </c>
      <c r="L47" s="1">
        <v>333256350</v>
      </c>
      <c r="M47" s="1">
        <v>335194910.00000006</v>
      </c>
      <c r="N47" s="84">
        <v>336454170</v>
      </c>
      <c r="O47" s="9">
        <f t="shared" si="4"/>
        <v>3951935050</v>
      </c>
      <c r="P47" s="7">
        <f t="shared" si="5"/>
        <v>1.3368597738336874E-2</v>
      </c>
    </row>
    <row r="48" spans="2:17" ht="17.25" customHeight="1" x14ac:dyDescent="0.25">
      <c r="B48" s="49" t="s">
        <v>18</v>
      </c>
      <c r="C48" s="8">
        <v>293514830</v>
      </c>
      <c r="D48" s="1">
        <v>289339420</v>
      </c>
      <c r="E48" s="1">
        <v>355447880</v>
      </c>
      <c r="F48" s="1">
        <v>329543670.00000006</v>
      </c>
      <c r="G48" s="1">
        <v>376554890</v>
      </c>
      <c r="H48" s="1">
        <v>358256930</v>
      </c>
      <c r="I48" s="1">
        <v>359985019.99999994</v>
      </c>
      <c r="J48" s="1">
        <v>376199209.99999994</v>
      </c>
      <c r="K48" s="1">
        <v>350699780</v>
      </c>
      <c r="L48" s="1">
        <v>355749770</v>
      </c>
      <c r="M48" s="1">
        <v>363947350.00000006</v>
      </c>
      <c r="N48" s="84">
        <v>370618010</v>
      </c>
      <c r="O48" s="9">
        <f t="shared" si="4"/>
        <v>4179856760</v>
      </c>
      <c r="P48" s="7">
        <f t="shared" si="5"/>
        <v>5.7673445316364758E-2</v>
      </c>
    </row>
    <row r="49" spans="2:18" ht="16.5" customHeight="1" x14ac:dyDescent="0.25">
      <c r="B49" s="49" t="s">
        <v>19</v>
      </c>
      <c r="C49" s="8">
        <v>300440590</v>
      </c>
      <c r="D49" s="1">
        <v>316768710</v>
      </c>
      <c r="E49" s="1">
        <v>355351270</v>
      </c>
      <c r="F49" s="1">
        <v>353451350</v>
      </c>
      <c r="G49" s="1">
        <v>373851370</v>
      </c>
      <c r="H49" s="1">
        <v>365853540</v>
      </c>
      <c r="I49" s="1">
        <v>296761620</v>
      </c>
      <c r="J49" s="1">
        <v>374981880</v>
      </c>
      <c r="K49" s="1">
        <v>329109800</v>
      </c>
      <c r="L49" s="1">
        <v>366237980</v>
      </c>
      <c r="M49" s="1">
        <v>340562300</v>
      </c>
      <c r="N49" s="84">
        <v>314767220</v>
      </c>
      <c r="O49" s="9">
        <f t="shared" si="4"/>
        <v>4088137630</v>
      </c>
      <c r="P49" s="7">
        <f t="shared" si="5"/>
        <v>-2.1943127543920915E-2</v>
      </c>
    </row>
    <row r="50" spans="2:18" ht="16.5" customHeight="1" x14ac:dyDescent="0.25">
      <c r="B50" s="49" t="s">
        <v>20</v>
      </c>
      <c r="C50" s="8">
        <v>320113330</v>
      </c>
      <c r="D50" s="1">
        <v>313082670</v>
      </c>
      <c r="E50" s="1">
        <v>356757960</v>
      </c>
      <c r="F50" s="1">
        <v>368175790</v>
      </c>
      <c r="G50" s="1">
        <v>389368280</v>
      </c>
      <c r="H50" s="1">
        <v>359623500</v>
      </c>
      <c r="I50" s="1">
        <v>410694820</v>
      </c>
      <c r="J50" s="1">
        <v>425292850</v>
      </c>
      <c r="K50" s="1">
        <v>389935580</v>
      </c>
      <c r="L50" s="1">
        <v>406292980</v>
      </c>
      <c r="M50" s="1">
        <v>367902090</v>
      </c>
      <c r="N50" s="84">
        <v>355414160</v>
      </c>
      <c r="O50" s="9">
        <f t="shared" si="4"/>
        <v>4462654010</v>
      </c>
      <c r="P50" s="7">
        <f t="shared" si="5"/>
        <v>9.1610511654912186E-2</v>
      </c>
    </row>
    <row r="51" spans="2:18" ht="16.5" customHeight="1" x14ac:dyDescent="0.25">
      <c r="B51" s="49" t="s">
        <v>21</v>
      </c>
      <c r="C51" s="8">
        <v>361014450</v>
      </c>
      <c r="D51" s="1">
        <v>354295980</v>
      </c>
      <c r="E51" s="1">
        <v>439741830</v>
      </c>
      <c r="F51" s="1">
        <v>453699620</v>
      </c>
      <c r="G51" s="1">
        <v>460714620</v>
      </c>
      <c r="H51" s="1">
        <v>441187830</v>
      </c>
      <c r="I51" s="1">
        <v>455439230</v>
      </c>
      <c r="J51" s="1">
        <v>445570500</v>
      </c>
      <c r="K51" s="1">
        <v>556638950</v>
      </c>
      <c r="L51" s="1">
        <v>452720990</v>
      </c>
      <c r="M51" s="1">
        <v>408948530</v>
      </c>
      <c r="N51" s="84">
        <v>414668140</v>
      </c>
      <c r="O51" s="9">
        <f t="shared" si="4"/>
        <v>5244640670</v>
      </c>
      <c r="P51" s="7">
        <f t="shared" si="5"/>
        <v>0.17522905836923708</v>
      </c>
    </row>
    <row r="52" spans="2:18" ht="16.5" customHeight="1" x14ac:dyDescent="0.25">
      <c r="B52" s="49" t="s">
        <v>22</v>
      </c>
      <c r="C52" s="8">
        <v>385658020</v>
      </c>
      <c r="D52" s="1">
        <v>393880869</v>
      </c>
      <c r="E52" s="1">
        <v>442922238.23000002</v>
      </c>
      <c r="F52" s="1">
        <v>451000307.72000003</v>
      </c>
      <c r="G52" s="1">
        <v>455141520</v>
      </c>
      <c r="H52" s="1">
        <v>448118357.25999999</v>
      </c>
      <c r="I52" s="1">
        <v>453955056.48000002</v>
      </c>
      <c r="J52" s="1">
        <v>433512724.69999999</v>
      </c>
      <c r="K52" s="1">
        <v>450288118.89999998</v>
      </c>
      <c r="L52" s="1">
        <v>427274722.52999997</v>
      </c>
      <c r="M52" s="1">
        <v>418130602.70999998</v>
      </c>
      <c r="N52" s="84">
        <v>404192684.35000002</v>
      </c>
      <c r="O52" s="9">
        <f t="shared" si="4"/>
        <v>5164075221.8800001</v>
      </c>
      <c r="P52" s="7">
        <f t="shared" si="5"/>
        <v>-1.5361481022111656E-2</v>
      </c>
    </row>
    <row r="53" spans="2:18" ht="16.5" customHeight="1" x14ac:dyDescent="0.25">
      <c r="B53" s="63">
        <v>2022</v>
      </c>
      <c r="C53" s="8">
        <v>380729082.18000001</v>
      </c>
      <c r="D53" s="1">
        <v>382494997.05000001</v>
      </c>
      <c r="E53" s="1">
        <v>432148269.37</v>
      </c>
      <c r="F53" s="1">
        <v>411966967.02999997</v>
      </c>
      <c r="G53" s="1">
        <v>440609822</v>
      </c>
      <c r="H53" s="1">
        <v>439023690.95999998</v>
      </c>
      <c r="I53" s="1">
        <v>429045667.72000003</v>
      </c>
      <c r="J53" s="1">
        <v>429747021.12</v>
      </c>
      <c r="K53" s="1">
        <v>465885781.38999999</v>
      </c>
      <c r="L53" s="1">
        <v>429898257.88</v>
      </c>
      <c r="M53" s="1">
        <v>402429274.63999999</v>
      </c>
      <c r="N53" s="84">
        <v>400257450.38999999</v>
      </c>
      <c r="O53" s="9">
        <f t="shared" si="4"/>
        <v>5044236281.7299995</v>
      </c>
      <c r="P53" s="7">
        <f t="shared" si="5"/>
        <v>-2.3206273146883505E-2</v>
      </c>
    </row>
    <row r="54" spans="2:18" ht="16.5" customHeight="1" x14ac:dyDescent="0.25">
      <c r="B54" s="63">
        <v>2023</v>
      </c>
      <c r="C54" s="8">
        <v>380877401.48000002</v>
      </c>
      <c r="D54" s="1">
        <v>378361993.26999998</v>
      </c>
      <c r="E54" s="1">
        <v>432492992.07999998</v>
      </c>
      <c r="F54" s="1">
        <v>378011668.70999998</v>
      </c>
      <c r="G54" s="1">
        <v>453136597.56</v>
      </c>
      <c r="H54" s="1">
        <v>513304593.38</v>
      </c>
      <c r="I54" s="1">
        <v>520549659.61000001</v>
      </c>
      <c r="J54" s="1">
        <v>520776357.13</v>
      </c>
      <c r="K54" s="1">
        <v>486203255.30000001</v>
      </c>
      <c r="L54" s="1">
        <v>469055287.19999999</v>
      </c>
      <c r="M54" s="1">
        <v>457266451.42000002</v>
      </c>
      <c r="N54" s="84">
        <v>434680096.05000001</v>
      </c>
      <c r="O54" s="9">
        <v>5424716353.1900005</v>
      </c>
      <c r="P54" s="7">
        <v>7.5428677446788717E-2</v>
      </c>
    </row>
    <row r="55" spans="2:18" ht="16.5" customHeight="1" x14ac:dyDescent="0.25">
      <c r="B55" s="63">
        <v>2024</v>
      </c>
      <c r="C55" s="8">
        <v>439729987.58999997</v>
      </c>
      <c r="D55" s="1">
        <v>424197026</v>
      </c>
      <c r="E55" s="1">
        <v>443682200.51999998</v>
      </c>
      <c r="F55" s="1">
        <v>471833105</v>
      </c>
      <c r="G55" s="1">
        <v>509851453.68000001</v>
      </c>
      <c r="H55" s="1">
        <v>446985749.38999999</v>
      </c>
      <c r="I55" s="1">
        <v>502984567.97000003</v>
      </c>
      <c r="J55" s="1">
        <v>525083560.55000001</v>
      </c>
      <c r="K55" s="1">
        <v>458276423.38999999</v>
      </c>
      <c r="L55" s="1">
        <v>465611705.05000001</v>
      </c>
      <c r="M55" s="1">
        <v>448989512.52999997</v>
      </c>
      <c r="N55" s="84">
        <v>419591110.51999998</v>
      </c>
      <c r="O55" s="9">
        <v>5556816402.1899986</v>
      </c>
      <c r="P55" s="7">
        <v>2.4351512668918884E-2</v>
      </c>
    </row>
    <row r="56" spans="2:18" ht="16.5" customHeight="1" thickBot="1" x14ac:dyDescent="0.3">
      <c r="B56" s="64">
        <v>2025</v>
      </c>
      <c r="C56" s="15">
        <v>415986752.79000002</v>
      </c>
      <c r="D56" s="16">
        <v>410317619.02999997</v>
      </c>
      <c r="E56" s="16">
        <v>416028836.68000001</v>
      </c>
      <c r="F56" s="16">
        <v>463200616.38999999</v>
      </c>
      <c r="G56" s="16">
        <v>466794514.32999998</v>
      </c>
      <c r="H56" s="16">
        <v>462838428.86000001</v>
      </c>
      <c r="I56" s="16">
        <v>459519220.97000003</v>
      </c>
      <c r="J56" s="16">
        <v>412276273.51999998</v>
      </c>
      <c r="K56" s="16">
        <v>427615772.60000002</v>
      </c>
      <c r="L56" s="86"/>
      <c r="M56" s="16"/>
      <c r="N56" s="85"/>
      <c r="O56" s="17"/>
      <c r="P56" s="18"/>
      <c r="Q56" s="82"/>
    </row>
    <row r="57" spans="2:18" ht="15.75" thickBot="1" x14ac:dyDescent="0.3">
      <c r="B57" s="65" t="s">
        <v>25</v>
      </c>
    </row>
    <row r="58" spans="2:18" ht="15.75" thickBot="1" x14ac:dyDescent="0.3">
      <c r="G58" s="97" t="s">
        <v>26</v>
      </c>
      <c r="H58" s="98"/>
      <c r="I58" s="99"/>
    </row>
    <row r="59" spans="2:18" ht="15.75" thickBot="1" x14ac:dyDescent="0.3"/>
    <row r="60" spans="2:18" ht="15.75" thickBot="1" x14ac:dyDescent="0.3">
      <c r="B60" s="48" t="s">
        <v>3</v>
      </c>
      <c r="C60" s="2" t="s">
        <v>4</v>
      </c>
      <c r="D60" s="2" t="s">
        <v>5</v>
      </c>
      <c r="E60" s="2" t="s">
        <v>6</v>
      </c>
      <c r="F60" s="2" t="s">
        <v>7</v>
      </c>
      <c r="G60" s="2" t="s">
        <v>8</v>
      </c>
      <c r="H60" s="2" t="s">
        <v>9</v>
      </c>
      <c r="I60" s="2" t="s">
        <v>10</v>
      </c>
      <c r="J60" s="2" t="s">
        <v>11</v>
      </c>
      <c r="K60" s="2" t="s">
        <v>12</v>
      </c>
      <c r="L60" s="2" t="s">
        <v>13</v>
      </c>
      <c r="M60" s="2" t="s">
        <v>14</v>
      </c>
      <c r="N60" s="2" t="s">
        <v>15</v>
      </c>
      <c r="O60" s="3" t="s">
        <v>27</v>
      </c>
      <c r="P60" s="66" t="s">
        <v>17</v>
      </c>
      <c r="Q60" s="3" t="s">
        <v>28</v>
      </c>
      <c r="R60" s="66" t="s">
        <v>17</v>
      </c>
    </row>
    <row r="61" spans="2:18" x14ac:dyDescent="0.25">
      <c r="B61" s="51">
        <v>2007</v>
      </c>
      <c r="C61" s="10">
        <v>9.3861614699940734</v>
      </c>
      <c r="D61" s="11">
        <v>9.2954931613622662</v>
      </c>
      <c r="E61" s="11">
        <v>9.5623731647221977</v>
      </c>
      <c r="F61" s="11">
        <v>9.5600251945270056</v>
      </c>
      <c r="G61" s="11">
        <v>9.7046703899788493</v>
      </c>
      <c r="H61" s="11">
        <v>9.7679392464257706</v>
      </c>
      <c r="I61" s="11">
        <v>9.7047240185329322</v>
      </c>
      <c r="J61" s="11">
        <v>10.372567049193893</v>
      </c>
      <c r="K61" s="11">
        <v>11.667083687267851</v>
      </c>
      <c r="L61" s="11">
        <v>11.706031022138601</v>
      </c>
      <c r="M61" s="11">
        <v>11.728692405860452</v>
      </c>
      <c r="N61" s="11">
        <v>11.920480332707454</v>
      </c>
      <c r="O61" s="12">
        <f t="shared" ref="O61:O74" si="6">+O38/O15</f>
        <v>10.366204790335287</v>
      </c>
      <c r="P61" s="7"/>
      <c r="Q61" s="6">
        <f t="shared" ref="Q61:Q69" si="7">SUM(C38:N38)/SUM(C15:N15)</f>
        <v>10.366204790335287</v>
      </c>
      <c r="R61" s="7"/>
    </row>
    <row r="62" spans="2:18" x14ac:dyDescent="0.25">
      <c r="B62" s="49">
        <v>2008</v>
      </c>
      <c r="C62" s="13">
        <v>12.239235801084764</v>
      </c>
      <c r="D62" s="87">
        <v>12.235602724851807</v>
      </c>
      <c r="E62" s="87">
        <v>12.740237595810644</v>
      </c>
      <c r="F62" s="87">
        <v>12.655255376859339</v>
      </c>
      <c r="G62" s="87">
        <v>12.682247877745763</v>
      </c>
      <c r="H62" s="87">
        <v>12.713706994920473</v>
      </c>
      <c r="I62" s="87">
        <v>12.801255853455325</v>
      </c>
      <c r="J62" s="87">
        <v>12.741259428650018</v>
      </c>
      <c r="K62" s="87">
        <v>12.769846235539919</v>
      </c>
      <c r="L62" s="87">
        <v>12.363775004172606</v>
      </c>
      <c r="M62" s="87">
        <v>12.405702503935149</v>
      </c>
      <c r="N62" s="87">
        <v>12.394757243013634</v>
      </c>
      <c r="O62" s="14">
        <f t="shared" si="6"/>
        <v>12.570196622509851</v>
      </c>
      <c r="P62" s="7">
        <f t="shared" ref="P62:P69" si="8">+O62/O61-1</f>
        <v>0.21261318647972405</v>
      </c>
      <c r="Q62" s="9">
        <f t="shared" si="7"/>
        <v>12.570196622509851</v>
      </c>
      <c r="R62" s="7">
        <f>+Q62/Q61-1</f>
        <v>0.21261318647972405</v>
      </c>
    </row>
    <row r="63" spans="2:18" x14ac:dyDescent="0.25">
      <c r="B63" s="49">
        <v>2009</v>
      </c>
      <c r="C63" s="13">
        <v>12.394450509026179</v>
      </c>
      <c r="D63" s="87">
        <v>12.3209047055089</v>
      </c>
      <c r="E63" s="87">
        <v>12.445387192062023</v>
      </c>
      <c r="F63" s="87">
        <v>12.354144892729886</v>
      </c>
      <c r="G63" s="87">
        <v>12.349023914875797</v>
      </c>
      <c r="H63" s="87">
        <v>12.346102496051524</v>
      </c>
      <c r="I63" s="87">
        <v>12.229510237183506</v>
      </c>
      <c r="J63" s="87">
        <v>12.142315228753509</v>
      </c>
      <c r="K63" s="87">
        <v>12.266495962746392</v>
      </c>
      <c r="L63" s="87">
        <v>11.990158326219182</v>
      </c>
      <c r="M63" s="87">
        <v>12.177229874421977</v>
      </c>
      <c r="N63" s="87">
        <v>12.069675955672666</v>
      </c>
      <c r="O63" s="14">
        <f t="shared" si="6"/>
        <v>12.254784074177838</v>
      </c>
      <c r="P63" s="7">
        <f t="shared" si="8"/>
        <v>-2.5092093449611941E-2</v>
      </c>
      <c r="Q63" s="9">
        <f t="shared" si="7"/>
        <v>12.254784074177838</v>
      </c>
      <c r="R63" s="7">
        <f>+Q63/Q62-1</f>
        <v>-2.5092093449611941E-2</v>
      </c>
    </row>
    <row r="64" spans="2:18" x14ac:dyDescent="0.25">
      <c r="B64" s="49">
        <v>2010</v>
      </c>
      <c r="C64" s="13">
        <v>11.906044591297801</v>
      </c>
      <c r="D64" s="87">
        <v>11.960977618751695</v>
      </c>
      <c r="E64" s="87">
        <v>11.985083106272519</v>
      </c>
      <c r="F64" s="87">
        <v>12.041379292538751</v>
      </c>
      <c r="G64" s="87">
        <v>12.306948033113919</v>
      </c>
      <c r="H64" s="87">
        <v>12.204319789441639</v>
      </c>
      <c r="I64" s="87">
        <v>12.305817703364681</v>
      </c>
      <c r="J64" s="87">
        <v>12.357135303425881</v>
      </c>
      <c r="K64" s="87">
        <v>12.486994732307616</v>
      </c>
      <c r="L64" s="87">
        <v>12.605967577386451</v>
      </c>
      <c r="M64" s="87">
        <v>12.6393551529123</v>
      </c>
      <c r="N64" s="87">
        <v>12.593779291215132</v>
      </c>
      <c r="O64" s="14">
        <f t="shared" si="6"/>
        <v>12.286662128852802</v>
      </c>
      <c r="P64" s="7">
        <f t="shared" si="8"/>
        <v>2.6012742845575865E-3</v>
      </c>
      <c r="Q64" s="9">
        <f t="shared" si="7"/>
        <v>12.286662128852802</v>
      </c>
      <c r="R64" s="7">
        <f>+Q64/Q63-1</f>
        <v>2.6012742845575865E-3</v>
      </c>
    </row>
    <row r="65" spans="2:18" x14ac:dyDescent="0.25">
      <c r="B65" s="49">
        <v>2011</v>
      </c>
      <c r="C65" s="13">
        <v>12.531108701554952</v>
      </c>
      <c r="D65" s="87">
        <v>12.552491504024118</v>
      </c>
      <c r="E65" s="87">
        <v>12.639398941425377</v>
      </c>
      <c r="F65" s="87">
        <v>12.71160639786971</v>
      </c>
      <c r="G65" s="87">
        <v>12.773063199595118</v>
      </c>
      <c r="H65" s="87">
        <v>12.773549205925864</v>
      </c>
      <c r="I65" s="87">
        <v>12.802568817315791</v>
      </c>
      <c r="J65" s="87">
        <v>12.797053541603569</v>
      </c>
      <c r="K65" s="87">
        <v>12.930783173655662</v>
      </c>
      <c r="L65" s="87">
        <v>13.428639328508726</v>
      </c>
      <c r="M65" s="87">
        <v>14.281166128093776</v>
      </c>
      <c r="N65" s="87">
        <v>14.4894118823001</v>
      </c>
      <c r="O65" s="14">
        <f t="shared" si="6"/>
        <v>13.054219759606562</v>
      </c>
      <c r="P65" s="7">
        <f t="shared" si="8"/>
        <v>6.2470801484098892E-2</v>
      </c>
      <c r="Q65" s="9">
        <f t="shared" si="7"/>
        <v>13.054219759606562</v>
      </c>
      <c r="R65" s="7">
        <f>+Q65/Q64-1</f>
        <v>6.2470801484098892E-2</v>
      </c>
    </row>
    <row r="66" spans="2:18" x14ac:dyDescent="0.25">
      <c r="B66" s="49">
        <v>2012</v>
      </c>
      <c r="C66" s="13">
        <v>14.564343113892422</v>
      </c>
      <c r="D66" s="87">
        <v>14.395512803841214</v>
      </c>
      <c r="E66" s="87">
        <v>14.345340322230735</v>
      </c>
      <c r="F66" s="87">
        <v>14.890319903493371</v>
      </c>
      <c r="G66" s="87">
        <v>14.870811319244018</v>
      </c>
      <c r="H66" s="87">
        <v>14.898924072422759</v>
      </c>
      <c r="I66" s="87">
        <v>15.041713862132752</v>
      </c>
      <c r="J66" s="87">
        <v>14.949087236704333</v>
      </c>
      <c r="K66" s="87">
        <v>14.660784700479642</v>
      </c>
      <c r="L66" s="87">
        <v>15.036625898655188</v>
      </c>
      <c r="M66" s="87">
        <v>14.892871177166471</v>
      </c>
      <c r="N66" s="87">
        <v>14.911453733868093</v>
      </c>
      <c r="O66" s="14">
        <f t="shared" si="6"/>
        <v>14.794007880093591</v>
      </c>
      <c r="P66" s="7">
        <f t="shared" si="8"/>
        <v>0.13327400277651402</v>
      </c>
      <c r="Q66" s="9">
        <f t="shared" si="7"/>
        <v>14.794007880093591</v>
      </c>
      <c r="R66" s="7">
        <f>+Q66/Q65-1</f>
        <v>0.13327400277651402</v>
      </c>
    </row>
    <row r="67" spans="2:18" x14ac:dyDescent="0.25">
      <c r="B67" s="49">
        <v>2013</v>
      </c>
      <c r="C67" s="13">
        <v>14.958562381556515</v>
      </c>
      <c r="D67" s="87">
        <v>14.9717336515717</v>
      </c>
      <c r="E67" s="87">
        <v>15.333383803684445</v>
      </c>
      <c r="F67" s="87">
        <v>15.142466142039579</v>
      </c>
      <c r="G67" s="87">
        <v>15.289912436782421</v>
      </c>
      <c r="H67" s="87">
        <v>15.22983938462434</v>
      </c>
      <c r="I67" s="87">
        <v>14.41508821739269</v>
      </c>
      <c r="J67" s="87">
        <v>15.081635406696234</v>
      </c>
      <c r="K67" s="87">
        <v>14.956245543638854</v>
      </c>
      <c r="L67" s="87">
        <v>15.823734723855553</v>
      </c>
      <c r="M67" s="87">
        <v>15.819518531943499</v>
      </c>
      <c r="N67" s="87">
        <v>15.640967182336487</v>
      </c>
      <c r="O67" s="14">
        <f t="shared" si="6"/>
        <v>15.212063024970412</v>
      </c>
      <c r="P67" s="7">
        <f t="shared" si="8"/>
        <v>2.8258410314850879E-2</v>
      </c>
      <c r="Q67" s="9">
        <f t="shared" si="7"/>
        <v>15.212063024970412</v>
      </c>
      <c r="R67" s="7">
        <f t="shared" ref="R67:R77" si="9">Q67/Q66-1</f>
        <v>2.8258410314850879E-2</v>
      </c>
    </row>
    <row r="68" spans="2:18" x14ac:dyDescent="0.25">
      <c r="B68" s="49">
        <v>2014</v>
      </c>
      <c r="C68" s="13">
        <v>15.91854816786884</v>
      </c>
      <c r="D68" s="87">
        <v>15.602947176699246</v>
      </c>
      <c r="E68" s="87">
        <v>15.658571446092342</v>
      </c>
      <c r="F68" s="87">
        <v>16.705010789640056</v>
      </c>
      <c r="G68" s="87">
        <v>17.084373117369079</v>
      </c>
      <c r="H68" s="87">
        <v>16.790974890777399</v>
      </c>
      <c r="I68" s="87">
        <v>17.040442177356319</v>
      </c>
      <c r="J68" s="87">
        <v>17.01683322571083</v>
      </c>
      <c r="K68" s="87">
        <v>17.795037253514142</v>
      </c>
      <c r="L68" s="87">
        <v>17.90734129249935</v>
      </c>
      <c r="M68" s="87">
        <v>17.848058862468658</v>
      </c>
      <c r="N68" s="87">
        <v>18.354110148035176</v>
      </c>
      <c r="O68" s="14">
        <f t="shared" si="6"/>
        <v>16.991841486223933</v>
      </c>
      <c r="P68" s="7">
        <f t="shared" si="8"/>
        <v>0.11699783640996197</v>
      </c>
      <c r="Q68" s="9">
        <f t="shared" si="7"/>
        <v>16.991841486223933</v>
      </c>
      <c r="R68" s="7">
        <f t="shared" si="9"/>
        <v>0.11699783640996197</v>
      </c>
    </row>
    <row r="69" spans="2:18" x14ac:dyDescent="0.25">
      <c r="B69" s="49">
        <v>2015</v>
      </c>
      <c r="C69" s="13">
        <v>17.794139800743174</v>
      </c>
      <c r="D69" s="87">
        <v>17.298618638393148</v>
      </c>
      <c r="E69" s="87">
        <v>18.40458569534869</v>
      </c>
      <c r="F69" s="87">
        <v>18.532164711565414</v>
      </c>
      <c r="G69" s="87">
        <v>18.391661654951601</v>
      </c>
      <c r="H69" s="87">
        <v>18.411236852294429</v>
      </c>
      <c r="I69" s="87">
        <v>18.718097404614348</v>
      </c>
      <c r="J69" s="87">
        <v>18.128376217111018</v>
      </c>
      <c r="K69" s="87">
        <v>18.367903240601066</v>
      </c>
      <c r="L69" s="87">
        <v>18.256929732509942</v>
      </c>
      <c r="M69" s="87">
        <v>18.207973370096664</v>
      </c>
      <c r="N69" s="87">
        <v>18.23023240823138</v>
      </c>
      <c r="O69" s="14">
        <f t="shared" si="6"/>
        <v>18.24660429339739</v>
      </c>
      <c r="P69" s="7">
        <f t="shared" si="8"/>
        <v>7.3845016044361556E-2</v>
      </c>
      <c r="Q69" s="9">
        <f t="shared" si="7"/>
        <v>18.24660429339739</v>
      </c>
      <c r="R69" s="7">
        <f t="shared" si="9"/>
        <v>7.3845016044361556E-2</v>
      </c>
    </row>
    <row r="70" spans="2:18" x14ac:dyDescent="0.25">
      <c r="B70" s="49">
        <v>2016</v>
      </c>
      <c r="C70" s="13">
        <v>18.057195114153359</v>
      </c>
      <c r="D70" s="87">
        <v>18.350382107184799</v>
      </c>
      <c r="E70" s="87">
        <v>17.987393159575042</v>
      </c>
      <c r="F70" s="87">
        <v>18.164077419885835</v>
      </c>
      <c r="G70" s="87">
        <v>17.746831484478307</v>
      </c>
      <c r="H70" s="87">
        <v>17.491661117691642</v>
      </c>
      <c r="I70" s="87">
        <v>18.026385990920662</v>
      </c>
      <c r="J70" s="87">
        <v>17.598070011300543</v>
      </c>
      <c r="K70" s="87">
        <v>17.843825536487046</v>
      </c>
      <c r="L70" s="87">
        <v>17.782752594268871</v>
      </c>
      <c r="M70" s="87">
        <v>18.65796861413617</v>
      </c>
      <c r="N70" s="87">
        <v>19.218658179136089</v>
      </c>
      <c r="O70" s="14">
        <f t="shared" si="6"/>
        <v>18.058348790192806</v>
      </c>
      <c r="P70" s="7">
        <f t="shared" ref="P70:P78" si="10">+O70/O69-1</f>
        <v>-1.0317289736628155E-2</v>
      </c>
      <c r="Q70" s="9">
        <f t="shared" ref="Q70:Q78" si="11">SUM(C47:N47)/SUM(C24:N24)</f>
        <v>18.058348790192806</v>
      </c>
      <c r="R70" s="7">
        <f t="shared" si="9"/>
        <v>-1.0317289736628155E-2</v>
      </c>
    </row>
    <row r="71" spans="2:18" x14ac:dyDescent="0.25">
      <c r="B71" s="49" t="s">
        <v>18</v>
      </c>
      <c r="C71" s="13">
        <v>18.467202353571384</v>
      </c>
      <c r="D71" s="87">
        <v>18.721779928828802</v>
      </c>
      <c r="E71" s="87">
        <v>18.822997198090796</v>
      </c>
      <c r="F71" s="87">
        <v>18.878706453001762</v>
      </c>
      <c r="G71" s="87">
        <v>19.031839626267661</v>
      </c>
      <c r="H71" s="87">
        <v>18.895111128896581</v>
      </c>
      <c r="I71" s="87">
        <v>18.888761649712031</v>
      </c>
      <c r="J71" s="87">
        <v>18.844941705715357</v>
      </c>
      <c r="K71" s="87">
        <v>18.917502806071038</v>
      </c>
      <c r="L71" s="87">
        <v>19.462401383627022</v>
      </c>
      <c r="M71" s="87">
        <v>20.767810969000465</v>
      </c>
      <c r="N71" s="87">
        <v>21.051402248038848</v>
      </c>
      <c r="O71" s="14">
        <f t="shared" si="6"/>
        <v>19.22638578391814</v>
      </c>
      <c r="P71" s="7">
        <f t="shared" si="10"/>
        <v>6.4681273315513543E-2</v>
      </c>
      <c r="Q71" s="9">
        <f t="shared" si="11"/>
        <v>19.22638578391814</v>
      </c>
      <c r="R71" s="7">
        <f t="shared" si="9"/>
        <v>6.4681273315513543E-2</v>
      </c>
    </row>
    <row r="72" spans="2:18" x14ac:dyDescent="0.25">
      <c r="B72" s="49" t="s">
        <v>19</v>
      </c>
      <c r="C72" s="13">
        <v>20.567102749086764</v>
      </c>
      <c r="D72" s="87">
        <v>20.742495586213455</v>
      </c>
      <c r="E72" s="87">
        <v>20.479629585494134</v>
      </c>
      <c r="F72" s="87">
        <v>20.514636249612209</v>
      </c>
      <c r="G72" s="87">
        <v>19.952156489136687</v>
      </c>
      <c r="H72" s="87">
        <v>19.965106265177614</v>
      </c>
      <c r="I72" s="87">
        <v>15.657786667215969</v>
      </c>
      <c r="J72" s="87">
        <v>19.823155376303749</v>
      </c>
      <c r="K72" s="87">
        <v>20.012717882889952</v>
      </c>
      <c r="L72" s="87">
        <v>20.87580617492527</v>
      </c>
      <c r="M72" s="87">
        <v>20.614004147414473</v>
      </c>
      <c r="N72" s="87">
        <v>20.535430795539593</v>
      </c>
      <c r="O72" s="14">
        <f t="shared" si="6"/>
        <v>19.919885581062804</v>
      </c>
      <c r="P72" s="7">
        <f t="shared" si="10"/>
        <v>3.607021126793053E-2</v>
      </c>
      <c r="Q72" s="9">
        <f t="shared" si="11"/>
        <v>19.919885581062804</v>
      </c>
      <c r="R72" s="7">
        <f t="shared" si="9"/>
        <v>3.607021126793053E-2</v>
      </c>
    </row>
    <row r="73" spans="2:18" ht="16.5" customHeight="1" x14ac:dyDescent="0.25">
      <c r="B73" s="49" t="s">
        <v>20</v>
      </c>
      <c r="C73" s="13">
        <v>20.823285765551127</v>
      </c>
      <c r="D73" s="87">
        <v>21.638744338122713</v>
      </c>
      <c r="E73" s="87">
        <v>22.292484872691663</v>
      </c>
      <c r="F73" s="87">
        <v>22.279988581826117</v>
      </c>
      <c r="G73" s="87">
        <v>22.253123689948858</v>
      </c>
      <c r="H73" s="87">
        <v>22.231485505174195</v>
      </c>
      <c r="I73" s="87">
        <v>22.136804676317588</v>
      </c>
      <c r="J73" s="87">
        <v>23.448112634894354</v>
      </c>
      <c r="K73" s="87">
        <v>24.075333440325327</v>
      </c>
      <c r="L73" s="87">
        <v>24.525781475495421</v>
      </c>
      <c r="M73" s="87">
        <v>23.809436873322387</v>
      </c>
      <c r="N73" s="87">
        <v>24.16863608836017</v>
      </c>
      <c r="O73" s="14">
        <f t="shared" si="6"/>
        <v>22.808948186218156</v>
      </c>
      <c r="P73" s="7">
        <f t="shared" si="10"/>
        <v>0.14503409637562847</v>
      </c>
      <c r="Q73" s="9">
        <f t="shared" si="11"/>
        <v>22.808948186218156</v>
      </c>
      <c r="R73" s="7">
        <f t="shared" si="9"/>
        <v>0.14503409637562847</v>
      </c>
    </row>
    <row r="74" spans="2:18" ht="16.5" customHeight="1" x14ac:dyDescent="0.25">
      <c r="B74" s="49" t="s">
        <v>21</v>
      </c>
      <c r="C74" s="13">
        <v>24.088573328308829</v>
      </c>
      <c r="D74" s="87">
        <v>23.813657887979886</v>
      </c>
      <c r="E74" s="87">
        <v>24.852569501520229</v>
      </c>
      <c r="F74" s="87">
        <v>26.50906438776617</v>
      </c>
      <c r="G74" s="87">
        <v>26.583915527516449</v>
      </c>
      <c r="H74" s="87">
        <v>26.276071335219417</v>
      </c>
      <c r="I74" s="87">
        <v>25.755593300203333</v>
      </c>
      <c r="J74" s="87">
        <v>26.689675760582993</v>
      </c>
      <c r="K74" s="87">
        <v>35.64506829647415</v>
      </c>
      <c r="L74" s="87">
        <v>26.274941551397873</v>
      </c>
      <c r="M74" s="87">
        <v>26.872981895135535</v>
      </c>
      <c r="N74" s="87">
        <v>26.781338698606721</v>
      </c>
      <c r="O74" s="14">
        <f t="shared" si="6"/>
        <v>26.660437043591308</v>
      </c>
      <c r="P74" s="7">
        <f t="shared" si="10"/>
        <v>0.16885867888026218</v>
      </c>
      <c r="Q74" s="9">
        <f t="shared" si="11"/>
        <v>26.660437043591308</v>
      </c>
      <c r="R74" s="7">
        <f t="shared" si="9"/>
        <v>0.16885867888026218</v>
      </c>
    </row>
    <row r="75" spans="2:18" ht="16.5" customHeight="1" x14ac:dyDescent="0.25">
      <c r="B75" s="49" t="s">
        <v>22</v>
      </c>
      <c r="C75" s="13">
        <v>26.818734181013671</v>
      </c>
      <c r="D75" s="87">
        <v>26.68034368368615</v>
      </c>
      <c r="E75" s="87">
        <v>27.05095782467464</v>
      </c>
      <c r="F75" s="87">
        <v>27.050528137059981</v>
      </c>
      <c r="G75" s="87">
        <v>27.985145946838536</v>
      </c>
      <c r="H75" s="87">
        <v>27.64853972574884</v>
      </c>
      <c r="I75" s="87">
        <v>27.590099698715637</v>
      </c>
      <c r="J75" s="87">
        <v>27.45618209678252</v>
      </c>
      <c r="K75" s="87">
        <v>28.956418342174597</v>
      </c>
      <c r="L75" s="87">
        <v>29.582732797697901</v>
      </c>
      <c r="M75" s="87">
        <v>29.2638176410066</v>
      </c>
      <c r="N75" s="87">
        <v>30.393556239959512</v>
      </c>
      <c r="O75" s="14">
        <f t="shared" ref="O75:O78" si="12">+O52/O29</f>
        <v>27.991949306547646</v>
      </c>
      <c r="P75" s="7">
        <f t="shared" si="10"/>
        <v>4.9943377176422166E-2</v>
      </c>
      <c r="Q75" s="9">
        <f t="shared" si="11"/>
        <v>27.991949306547646</v>
      </c>
      <c r="R75" s="7">
        <f t="shared" si="9"/>
        <v>4.9943377176422166E-2</v>
      </c>
    </row>
    <row r="76" spans="2:18" ht="16.5" customHeight="1" x14ac:dyDescent="0.25">
      <c r="B76" s="63">
        <v>2022</v>
      </c>
      <c r="C76" s="13">
        <v>29.273106725177449</v>
      </c>
      <c r="D76" s="87">
        <v>29.585272529574844</v>
      </c>
      <c r="E76" s="87">
        <v>29.090370818949346</v>
      </c>
      <c r="F76" s="87">
        <v>29.853212385644866</v>
      </c>
      <c r="G76" s="87">
        <v>29.243824824338482</v>
      </c>
      <c r="H76" s="87">
        <v>30.4</v>
      </c>
      <c r="I76" s="87">
        <v>29.737391446569465</v>
      </c>
      <c r="J76" s="87">
        <v>30.699108044966369</v>
      </c>
      <c r="K76" s="87">
        <v>33.150510790533112</v>
      </c>
      <c r="L76" s="87">
        <v>31.960946669560922</v>
      </c>
      <c r="M76" s="87">
        <v>32.637068822835531</v>
      </c>
      <c r="N76" s="87">
        <v>34.025498528095383</v>
      </c>
      <c r="O76" s="14">
        <f t="shared" si="12"/>
        <v>30.733194567924077</v>
      </c>
      <c r="P76" s="7">
        <f t="shared" si="10"/>
        <v>9.7929773713016255E-2</v>
      </c>
      <c r="Q76" s="9">
        <f t="shared" si="11"/>
        <v>30.733194567924077</v>
      </c>
      <c r="R76" s="7">
        <f t="shared" si="9"/>
        <v>9.7929773713016255E-2</v>
      </c>
    </row>
    <row r="77" spans="2:18" ht="16.5" customHeight="1" x14ac:dyDescent="0.25">
      <c r="B77" s="63">
        <v>2023</v>
      </c>
      <c r="C77" s="13">
        <v>32.160903282385483</v>
      </c>
      <c r="D77" s="87">
        <v>33.49446114470301</v>
      </c>
      <c r="E77" s="87">
        <v>33.455028564377827</v>
      </c>
      <c r="F77" s="87">
        <v>34.026699800195985</v>
      </c>
      <c r="G77" s="87">
        <v>34.784752063673075</v>
      </c>
      <c r="H77" s="87">
        <v>34.710764702477377</v>
      </c>
      <c r="I77" s="87">
        <v>34.82046292750416</v>
      </c>
      <c r="J77" s="87">
        <v>34.434766273661836</v>
      </c>
      <c r="K77" s="87">
        <f>+K54/K31</f>
        <v>35.392875312235944</v>
      </c>
      <c r="L77" s="87">
        <v>35.805051075243753</v>
      </c>
      <c r="M77" s="87">
        <v>35.02851064361127</v>
      </c>
      <c r="N77" s="87">
        <v>34.944020367822148</v>
      </c>
      <c r="O77" s="14">
        <f t="shared" si="12"/>
        <v>34.465613780391728</v>
      </c>
      <c r="P77" s="7">
        <f t="shared" si="10"/>
        <v>0.12144585894637649</v>
      </c>
      <c r="Q77" s="9">
        <f t="shared" si="11"/>
        <v>34.465613780391728</v>
      </c>
      <c r="R77" s="7">
        <f t="shared" si="9"/>
        <v>0.12144585894637649</v>
      </c>
    </row>
    <row r="78" spans="2:18" ht="16.5" customHeight="1" x14ac:dyDescent="0.25">
      <c r="B78" s="63">
        <v>2024</v>
      </c>
      <c r="C78" s="13">
        <v>35.514683281429861</v>
      </c>
      <c r="D78" s="87">
        <v>35</v>
      </c>
      <c r="E78" s="87">
        <v>35.064261810381112</v>
      </c>
      <c r="F78" s="87">
        <v>34.505656322034099</v>
      </c>
      <c r="G78" s="87">
        <v>35.054438468480519</v>
      </c>
      <c r="H78" s="87">
        <v>35.894108953737685</v>
      </c>
      <c r="I78" s="87">
        <v>36.391886803578643</v>
      </c>
      <c r="J78" s="87">
        <v>36.303317494930447</v>
      </c>
      <c r="K78" s="87">
        <v>36.250978760730035</v>
      </c>
      <c r="L78" s="87">
        <f>+L55/L32</f>
        <v>36.009513437935404</v>
      </c>
      <c r="M78" s="87">
        <v>36.21637199191413</v>
      </c>
      <c r="N78" s="87">
        <v>36.31618273520138</v>
      </c>
      <c r="O78" s="14">
        <f t="shared" si="12"/>
        <v>35.723284233683053</v>
      </c>
      <c r="P78" s="7">
        <f t="shared" si="10"/>
        <v>3.6490586278397963E-2</v>
      </c>
      <c r="Q78" s="9">
        <f t="shared" si="11"/>
        <v>35.723284233683053</v>
      </c>
      <c r="R78" s="7">
        <v>4.6697987852766243E-2</v>
      </c>
    </row>
    <row r="79" spans="2:18" ht="16.5" customHeight="1" thickBot="1" x14ac:dyDescent="0.3">
      <c r="B79" s="64">
        <v>2025</v>
      </c>
      <c r="C79" s="45">
        <f>+C56/C33</f>
        <v>36.075088594046591</v>
      </c>
      <c r="D79" s="19">
        <v>36.089906416461446</v>
      </c>
      <c r="E79" s="19">
        <v>36.428180487722017</v>
      </c>
      <c r="F79" s="19">
        <v>36.736184997312556</v>
      </c>
      <c r="G79" s="19">
        <f>+G56/G33</f>
        <v>36.411247654721095</v>
      </c>
      <c r="H79" s="19">
        <f>+H56/H33</f>
        <v>36.757678751537135</v>
      </c>
      <c r="I79" s="19">
        <v>36.233539639293056</v>
      </c>
      <c r="J79" s="19">
        <v>36.546768418441765</v>
      </c>
      <c r="K79" s="19">
        <v>38.756580726182349</v>
      </c>
      <c r="L79" s="19"/>
      <c r="M79" s="19"/>
      <c r="N79" s="19"/>
      <c r="O79" s="44"/>
      <c r="P79" s="18"/>
      <c r="Q79" s="17"/>
      <c r="R79" s="18"/>
    </row>
    <row r="80" spans="2:18" s="42" customFormat="1" ht="12.75" x14ac:dyDescent="0.2">
      <c r="B80" s="50" t="s">
        <v>25</v>
      </c>
      <c r="C80" s="43"/>
      <c r="D80" s="43"/>
      <c r="E80" s="59"/>
    </row>
    <row r="81" spans="2:2" s="42" customFormat="1" ht="12.75" x14ac:dyDescent="0.2">
      <c r="B81" s="50" t="s">
        <v>29</v>
      </c>
    </row>
    <row r="82" spans="2:2" x14ac:dyDescent="0.25">
      <c r="B82" s="50" t="s">
        <v>30</v>
      </c>
    </row>
  </sheetData>
  <mergeCells count="4">
    <mergeCell ref="F9:J9"/>
    <mergeCell ref="G12:I12"/>
    <mergeCell ref="G35:I35"/>
    <mergeCell ref="G58:I58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4 O36:O47 O15:O24 Q61 Q67:Q68" formulaRange="1"/>
    <ignoredError sqref="B25:B29 B48:B52 B57:B75" numberStoredAsText="1"/>
    <ignoredError sqref="Q62:Q6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0"/>
  <sheetViews>
    <sheetView showGridLines="0" workbookViewId="0">
      <pane ySplit="11" topLeftCell="A221" activePane="bottomLeft" state="frozen"/>
      <selection pane="bottomLeft" activeCell="B237" sqref="B237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100" t="s">
        <v>31</v>
      </c>
      <c r="D9" s="101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9">
        <v>45658</v>
      </c>
      <c r="C228" s="88">
        <v>11531136</v>
      </c>
      <c r="D228" s="72">
        <v>415986752.79000002</v>
      </c>
      <c r="E228" s="90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6">
        <v>45901</v>
      </c>
      <c r="C236" s="35">
        <v>11033372</v>
      </c>
      <c r="D236" s="39">
        <v>427615772.60000002</v>
      </c>
      <c r="E236" s="92">
        <v>38.756580726182349</v>
      </c>
    </row>
    <row r="237" spans="2:5" x14ac:dyDescent="0.25">
      <c r="B237" s="91"/>
      <c r="C237" s="60"/>
      <c r="D237" s="60"/>
      <c r="E237" s="93"/>
    </row>
    <row r="238" spans="2:5" x14ac:dyDescent="0.25">
      <c r="B238" s="42" t="s">
        <v>25</v>
      </c>
    </row>
    <row r="239" spans="2:5" x14ac:dyDescent="0.25">
      <c r="B239" s="42" t="s">
        <v>36</v>
      </c>
    </row>
    <row r="240" spans="2:5" x14ac:dyDescent="0.25">
      <c r="B240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34419-0097-4178-BF84-8D1C94EB9695}"/>
</file>

<file path=customXml/itemProps3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2025-11-14T14:05:10Z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