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446" documentId="8_{3D899436-D7B7-4A83-875F-059D2530D157}" xr6:coauthVersionLast="47" xr6:coauthVersionMax="47" xr10:uidLastSave="{CB52DA65-2343-4BD0-ADAA-8DE6502883A1}"/>
  <bookViews>
    <workbookView xWindow="-120" yWindow="-120" windowWidth="29040" windowHeight="15720" xr2:uid="{00000000-000D-0000-FFFF-FFFF00000000}"/>
  </bookViews>
  <sheets>
    <sheet name="LPE" sheetId="4" r:id="rId1"/>
    <sheet name="Destinos Trimestrales" sheetId="7" r:id="rId2"/>
    <sheet name="Listado Datos Mensuales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7" l="1"/>
  <c r="H33" i="7"/>
  <c r="D33" i="7"/>
  <c r="E80" i="4"/>
  <c r="L55" i="7" l="1"/>
  <c r="J55" i="7"/>
  <c r="H55" i="7"/>
  <c r="F55" i="7"/>
  <c r="D55" i="7"/>
  <c r="P77" i="4" l="1"/>
  <c r="L30" i="7"/>
  <c r="J30" i="7"/>
  <c r="H30" i="7"/>
  <c r="F30" i="7"/>
  <c r="D30" i="7"/>
  <c r="L52" i="7"/>
  <c r="L29" i="7"/>
  <c r="J29" i="7"/>
  <c r="J52" i="7"/>
  <c r="O76" i="4"/>
  <c r="O53" i="4"/>
  <c r="O30" i="4"/>
  <c r="P76" i="4" s="1"/>
  <c r="H52" i="7"/>
  <c r="H29" i="7"/>
  <c r="F29" i="7"/>
  <c r="F52" i="7"/>
  <c r="D29" i="7"/>
  <c r="D52" i="7"/>
  <c r="D51" i="7"/>
  <c r="L51" i="7"/>
  <c r="L28" i="7"/>
  <c r="J28" i="7"/>
  <c r="J51" i="7"/>
  <c r="O52" i="4"/>
  <c r="P53" i="4" s="1"/>
  <c r="O75" i="4"/>
  <c r="O29" i="4"/>
  <c r="P29" i="4" s="1"/>
  <c r="P75" i="4"/>
  <c r="H51" i="7"/>
  <c r="H28" i="7"/>
  <c r="F28" i="7"/>
  <c r="F51" i="7"/>
  <c r="D28" i="7"/>
  <c r="O28" i="4"/>
  <c r="O51" i="4"/>
  <c r="O27" i="4"/>
  <c r="O50" i="4"/>
  <c r="O26" i="4"/>
  <c r="O49" i="4"/>
  <c r="P50" i="4" s="1"/>
  <c r="O25" i="4"/>
  <c r="O48" i="4"/>
  <c r="O24" i="4"/>
  <c r="O47" i="4"/>
  <c r="P47" i="4" s="1"/>
  <c r="P48" i="4"/>
  <c r="O23" i="4"/>
  <c r="O46" i="4"/>
  <c r="O22" i="4"/>
  <c r="O45" i="4"/>
  <c r="P68" i="4" s="1"/>
  <c r="O21" i="4"/>
  <c r="O44" i="4"/>
  <c r="O20" i="4"/>
  <c r="P21" i="4" s="1"/>
  <c r="O43" i="4"/>
  <c r="P66" i="4" s="1"/>
  <c r="O19" i="4"/>
  <c r="P20" i="4" s="1"/>
  <c r="O42" i="4"/>
  <c r="P42" i="4" s="1"/>
  <c r="P65" i="4"/>
  <c r="O18" i="4"/>
  <c r="O41" i="4"/>
  <c r="P64" i="4" s="1"/>
  <c r="O17" i="4"/>
  <c r="O40" i="4"/>
  <c r="P41" i="4" s="1"/>
  <c r="O16" i="4"/>
  <c r="O39" i="4"/>
  <c r="P40" i="4" s="1"/>
  <c r="O74" i="4"/>
  <c r="J50" i="7"/>
  <c r="J27" i="7"/>
  <c r="L27" i="7"/>
  <c r="L50" i="7"/>
  <c r="H50" i="7"/>
  <c r="H27" i="7"/>
  <c r="F50" i="7"/>
  <c r="F27" i="7"/>
  <c r="D27" i="7"/>
  <c r="D50" i="7"/>
  <c r="O73" i="4"/>
  <c r="O72" i="4"/>
  <c r="O70" i="4"/>
  <c r="O69" i="4"/>
  <c r="O68" i="4"/>
  <c r="O67" i="4"/>
  <c r="O66" i="4"/>
  <c r="O65" i="4"/>
  <c r="O64" i="4"/>
  <c r="O63" i="4"/>
  <c r="O62" i="4"/>
  <c r="D26" i="7"/>
  <c r="F26" i="7"/>
  <c r="H26" i="7"/>
  <c r="J49" i="7"/>
  <c r="J26" i="7"/>
  <c r="L49" i="7"/>
  <c r="L26" i="7"/>
  <c r="H49" i="7"/>
  <c r="F49" i="7"/>
  <c r="D49" i="7"/>
  <c r="L48" i="7"/>
  <c r="J48" i="7"/>
  <c r="H48" i="7"/>
  <c r="F48" i="7"/>
  <c r="D48" i="7"/>
  <c r="L47" i="7"/>
  <c r="J47" i="7"/>
  <c r="H47" i="7"/>
  <c r="F47" i="7"/>
  <c r="D47" i="7"/>
  <c r="L46" i="7"/>
  <c r="J46" i="7"/>
  <c r="H46" i="7"/>
  <c r="F46" i="7"/>
  <c r="D46" i="7"/>
  <c r="L45" i="7"/>
  <c r="J45" i="7"/>
  <c r="H45" i="7"/>
  <c r="F45" i="7"/>
  <c r="D45" i="7"/>
  <c r="L44" i="7"/>
  <c r="J44" i="7"/>
  <c r="H44" i="7"/>
  <c r="F44" i="7"/>
  <c r="D44" i="7"/>
  <c r="L43" i="7"/>
  <c r="J43" i="7"/>
  <c r="H43" i="7"/>
  <c r="F43" i="7"/>
  <c r="D43" i="7"/>
  <c r="L42" i="7"/>
  <c r="J42" i="7"/>
  <c r="H42" i="7"/>
  <c r="F42" i="7"/>
  <c r="D42" i="7"/>
  <c r="L41" i="7"/>
  <c r="J41" i="7"/>
  <c r="H41" i="7"/>
  <c r="F41" i="7"/>
  <c r="D41" i="7"/>
  <c r="L40" i="7"/>
  <c r="J40" i="7"/>
  <c r="H40" i="7"/>
  <c r="F40" i="7"/>
  <c r="D40" i="7"/>
  <c r="L39" i="7"/>
  <c r="J39" i="7"/>
  <c r="H39" i="7"/>
  <c r="F39" i="7"/>
  <c r="D39" i="7"/>
  <c r="L25" i="7"/>
  <c r="J25" i="7"/>
  <c r="H25" i="7"/>
  <c r="F25" i="7"/>
  <c r="D25" i="7"/>
  <c r="L24" i="7"/>
  <c r="J24" i="7"/>
  <c r="H24" i="7"/>
  <c r="F24" i="7"/>
  <c r="D24" i="7"/>
  <c r="L23" i="7"/>
  <c r="J23" i="7"/>
  <c r="H23" i="7"/>
  <c r="F23" i="7"/>
  <c r="D23" i="7"/>
  <c r="L22" i="7"/>
  <c r="J22" i="7"/>
  <c r="H22" i="7"/>
  <c r="F22" i="7"/>
  <c r="D22" i="7"/>
  <c r="L21" i="7"/>
  <c r="J21" i="7"/>
  <c r="H21" i="7"/>
  <c r="F21" i="7"/>
  <c r="D21" i="7"/>
  <c r="L20" i="7"/>
  <c r="J20" i="7"/>
  <c r="H20" i="7"/>
  <c r="F20" i="7"/>
  <c r="D20" i="7"/>
  <c r="L19" i="7"/>
  <c r="J19" i="7"/>
  <c r="H19" i="7"/>
  <c r="F19" i="7"/>
  <c r="D19" i="7"/>
  <c r="L18" i="7"/>
  <c r="J18" i="7"/>
  <c r="H18" i="7"/>
  <c r="F18" i="7"/>
  <c r="D18" i="7"/>
  <c r="L17" i="7"/>
  <c r="J17" i="7"/>
  <c r="H17" i="7"/>
  <c r="F17" i="7"/>
  <c r="D17" i="7"/>
  <c r="L16" i="7"/>
  <c r="J16" i="7"/>
  <c r="H16" i="7"/>
  <c r="F16" i="7"/>
  <c r="D16" i="7"/>
  <c r="O71" i="4"/>
  <c r="P51" i="4"/>
  <c r="P46" i="4"/>
  <c r="P67" i="4"/>
  <c r="P18" i="4"/>
  <c r="P52" i="4"/>
  <c r="P19" i="4" l="1"/>
  <c r="P70" i="4"/>
  <c r="P44" i="4"/>
  <c r="P71" i="4"/>
  <c r="P17" i="4"/>
  <c r="P73" i="4"/>
  <c r="P30" i="4"/>
  <c r="P22" i="4"/>
  <c r="P26" i="4"/>
  <c r="P69" i="4"/>
  <c r="P74" i="4"/>
  <c r="P43" i="4"/>
  <c r="P24" i="4"/>
  <c r="P49" i="4"/>
  <c r="P45" i="4"/>
  <c r="P25" i="4"/>
  <c r="P72" i="4"/>
  <c r="P62" i="4"/>
  <c r="P63" i="4"/>
  <c r="P28" i="4"/>
  <c r="P23" i="4"/>
  <c r="P27" i="4"/>
</calcChain>
</file>

<file path=xl/sharedStrings.xml><?xml version="1.0" encoding="utf-8"?>
<sst xmlns="http://schemas.openxmlformats.org/spreadsheetml/2006/main" count="709" uniqueCount="85">
  <si>
    <t>Estos datos se consideran preliminares a partir del 23/10/2020 e incluyen Admisiones temporales. Estas modificaciones recientes se deben a cambios realizados por la Agencia de Aduanas de Uruguay.</t>
  </si>
  <si>
    <t>Leche en Polvo Entera</t>
  </si>
  <si>
    <t>Acceder al listado de datos</t>
  </si>
  <si>
    <t xml:space="preserve">Facturación (US$ FOB) 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</si>
  <si>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</si>
  <si>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</si>
  <si>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</si>
  <si>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</si>
  <si>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</si>
  <si>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</si>
  <si>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</si>
  <si>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</si>
  <si>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</si>
  <si>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</si>
  <si>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</si>
  <si>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</si>
  <si>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</si>
  <si>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</si>
  <si>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</si>
  <si>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2019</t>
  </si>
  <si>
    <t>2020</t>
  </si>
  <si>
    <t>2021</t>
  </si>
  <si>
    <t>Fuente: INALE en base a datos de Aduanas</t>
  </si>
  <si>
    <t>Volúmen (Toneladas)</t>
  </si>
  <si>
    <t>Precio Promedio (US$ FOB/Toneladas)</t>
  </si>
  <si>
    <t>Promedio lineal</t>
  </si>
  <si>
    <t>Promedio ponderado</t>
  </si>
  <si>
    <t>En diciembre 2020 se actualizaron todos los datos subidos a la fecha en las planillas por lo que pueden variar con los publicados anteriormente.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</si>
  <si>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</si>
  <si>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</si>
  <si>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</si>
  <si>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</si>
  <si>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</si>
  <si>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</si>
  <si>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</si>
  <si>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</si>
  <si>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</si>
  <si>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Precio Promedio ponderado (US$/toneladas)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</si>
  <si>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</si>
  <si>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</si>
  <si>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</si>
  <si>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BRASIL</t>
  </si>
  <si>
    <t>ARGELIA</t>
  </si>
  <si>
    <t>CHILE</t>
  </si>
  <si>
    <t>VENEZUELA</t>
  </si>
  <si>
    <t>EGIPTO</t>
  </si>
  <si>
    <t>QATAR</t>
  </si>
  <si>
    <t>CHINA</t>
  </si>
  <si>
    <t>COLOMBIA</t>
  </si>
  <si>
    <t>NIGERIA</t>
  </si>
  <si>
    <t>MEXICO</t>
  </si>
  <si>
    <t>EMIRATOS ARABES UNIDOS</t>
  </si>
  <si>
    <t>ARABIA SAUDITA</t>
  </si>
  <si>
    <t>PANAMA</t>
  </si>
  <si>
    <t>CUBA</t>
  </si>
  <si>
    <t>RUSIA</t>
  </si>
  <si>
    <t>SUDAFRICA</t>
  </si>
  <si>
    <t>SINGAPUR</t>
  </si>
  <si>
    <t>KENIA</t>
  </si>
  <si>
    <t>BANGLADESH</t>
  </si>
  <si>
    <t>VIETNAM</t>
  </si>
  <si>
    <t>REP. DOMINICANA</t>
  </si>
  <si>
    <t xml:space="preserve"> Año 2013</t>
  </si>
  <si>
    <t>LIBIA</t>
  </si>
  <si>
    <t xml:space="preserve"> Año 2012</t>
  </si>
  <si>
    <t>IRAN</t>
  </si>
  <si>
    <t xml:space="preserve"> Año 2011</t>
  </si>
  <si>
    <t xml:space="preserve"> Año 2010</t>
  </si>
  <si>
    <t xml:space="preserve"> Año 2009</t>
  </si>
  <si>
    <t>SENEGAL</t>
  </si>
  <si>
    <t>ARGENTINA</t>
  </si>
  <si>
    <t xml:space="preserve"> Año 2008</t>
  </si>
  <si>
    <t>TOGO</t>
  </si>
  <si>
    <t xml:space="preserve"> Año 2007</t>
  </si>
  <si>
    <t>Leche en polvo Entera</t>
  </si>
  <si>
    <t>Volver a hoja principal</t>
  </si>
  <si>
    <t>Fecha</t>
  </si>
  <si>
    <t>Facturación (US$ FOB)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</si>
  <si>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</si>
  <si>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NÍGERIA</t>
  </si>
  <si>
    <t>COSTA DE MARFIL</t>
  </si>
  <si>
    <t>MAURITANIA</t>
  </si>
  <si>
    <t>MÉXICO</t>
  </si>
  <si>
    <t>ESTADOS UNIDOS</t>
  </si>
  <si>
    <t>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</si>
</sst>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General_)"/>
    <numFmt numFmtId="168" formatCode="_ [$€-2]\ * #,##0.00_ ;_ [$€-2]\ * \-#,##0.00_ ;_ [$€-2]\ * &quot;-&quot;??_ "/>
    <numFmt numFmtId="169" formatCode="#,"/>
    <numFmt numFmtId="170" formatCode="_([$€]* #,##0.00_);_([$€]* \(#,##0.00\);_([$€]* &quot;-&quot;??_);_(@_)"/>
  </numFmts>
  <fonts count="45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5" borderId="40" applyNumberFormat="0" applyAlignment="0" applyProtection="0"/>
    <xf numFmtId="0" fontId="18" fillId="6" borderId="41" applyNumberFormat="0" applyAlignment="0" applyProtection="0"/>
    <xf numFmtId="0" fontId="19" fillId="6" borderId="40" applyNumberFormat="0" applyAlignment="0" applyProtection="0"/>
    <xf numFmtId="0" fontId="21" fillId="7" borderId="43" applyNumberFormat="0" applyAlignment="0" applyProtection="0"/>
    <xf numFmtId="0" fontId="2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0" fontId="3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167" fontId="28" fillId="0" borderId="0"/>
    <xf numFmtId="0" fontId="26" fillId="0" borderId="0"/>
    <xf numFmtId="0" fontId="27" fillId="0" borderId="0"/>
    <xf numFmtId="0" fontId="26" fillId="0" borderId="0"/>
    <xf numFmtId="0" fontId="3" fillId="0" borderId="0"/>
    <xf numFmtId="0" fontId="26" fillId="0" borderId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3" fillId="0" borderId="0"/>
    <xf numFmtId="43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2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0" fillId="33" borderId="0"/>
    <xf numFmtId="0" fontId="31" fillId="0" borderId="0"/>
    <xf numFmtId="168" fontId="27" fillId="0" borderId="0" applyFont="0" applyFill="0" applyBorder="0" applyAlignment="0" applyProtection="0"/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0" fontId="33" fillId="0" borderId="46"/>
    <xf numFmtId="0" fontId="34" fillId="0" borderId="0" applyAlignment="0">
      <alignment horizontal="left" vertical="top" wrapText="1"/>
    </xf>
    <xf numFmtId="0" fontId="35" fillId="0" borderId="0">
      <alignment horizontal="left" indent="1"/>
    </xf>
    <xf numFmtId="0" fontId="36" fillId="34" borderId="0">
      <alignment horizontal="center" vertical="center"/>
    </xf>
    <xf numFmtId="17" fontId="37" fillId="34" borderId="0"/>
    <xf numFmtId="0" fontId="33" fillId="33" borderId="0">
      <alignment horizontal="left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27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" fillId="0" borderId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0" fillId="0" borderId="42" applyNumberFormat="0" applyFill="0" applyAlignment="0" applyProtection="0"/>
    <xf numFmtId="0" fontId="12" fillId="0" borderId="37" applyNumberFormat="0" applyFill="0" applyAlignment="0" applyProtection="0"/>
    <xf numFmtId="0" fontId="1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8" fillId="4" borderId="0" applyNumberFormat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38" applyNumberFormat="0" applyFill="0" applyAlignment="0" applyProtection="0"/>
    <xf numFmtId="0" fontId="14" fillId="0" borderId="39" applyNumberFormat="0" applyFill="0" applyAlignment="0" applyProtection="0"/>
    <xf numFmtId="0" fontId="5" fillId="0" borderId="45" applyNumberFormat="0" applyFill="0" applyAlignment="0" applyProtection="0"/>
    <xf numFmtId="0" fontId="40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25" fillId="0" borderId="0"/>
    <xf numFmtId="0" fontId="29" fillId="0" borderId="0" applyNumberFormat="0" applyFill="0" applyBorder="0" applyAlignment="0" applyProtection="0">
      <alignment vertical="top"/>
      <protection locked="0"/>
    </xf>
    <xf numFmtId="9" fontId="26" fillId="0" borderId="0" applyFont="0" applyFill="0" applyBorder="0" applyAlignment="0" applyProtection="0"/>
    <xf numFmtId="0" fontId="3" fillId="0" borderId="0"/>
    <xf numFmtId="43" fontId="25" fillId="0" borderId="0" applyFont="0" applyFill="0" applyBorder="0" applyAlignment="0" applyProtection="0"/>
    <xf numFmtId="0" fontId="27" fillId="0" borderId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" fillId="0" borderId="0"/>
    <xf numFmtId="0" fontId="42" fillId="0" borderId="0"/>
    <xf numFmtId="9" fontId="3" fillId="0" borderId="0" applyFont="0" applyFill="0" applyBorder="0" applyAlignment="0" applyProtection="0"/>
    <xf numFmtId="0" fontId="42" fillId="0" borderId="0"/>
    <xf numFmtId="0" fontId="3" fillId="0" borderId="0"/>
    <xf numFmtId="9" fontId="3" fillId="0" borderId="0" applyFont="0" applyFill="0" applyBorder="0" applyAlignment="0" applyProtection="0"/>
    <xf numFmtId="0" fontId="43" fillId="0" borderId="0"/>
  </cellStyleXfs>
  <cellXfs count="134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9" fontId="5" fillId="0" borderId="2" xfId="3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0" fillId="0" borderId="5" xfId="0" applyNumberFormat="1" applyBorder="1"/>
    <xf numFmtId="3" fontId="0" fillId="0" borderId="6" xfId="0" applyNumberForma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2" xfId="0" applyNumberFormat="1" applyBorder="1"/>
    <xf numFmtId="3" fontId="4" fillId="0" borderId="0" xfId="1" applyNumberFormat="1" applyAlignment="1" applyProtection="1"/>
    <xf numFmtId="9" fontId="3" fillId="0" borderId="0" xfId="3"/>
    <xf numFmtId="3" fontId="5" fillId="0" borderId="10" xfId="0" applyNumberFormat="1" applyFont="1" applyBorder="1"/>
    <xf numFmtId="9" fontId="5" fillId="0" borderId="11" xfId="3" applyFont="1" applyBorder="1"/>
    <xf numFmtId="3" fontId="0" fillId="0" borderId="12" xfId="0" applyNumberFormat="1" applyBorder="1"/>
    <xf numFmtId="165" fontId="3" fillId="0" borderId="0" xfId="2" applyNumberFormat="1"/>
    <xf numFmtId="165" fontId="3" fillId="0" borderId="13" xfId="2" applyNumberFormat="1" applyBorder="1"/>
    <xf numFmtId="165" fontId="3" fillId="0" borderId="14" xfId="2" applyNumberFormat="1" applyBorder="1"/>
    <xf numFmtId="165" fontId="3" fillId="0" borderId="15" xfId="2" applyNumberFormat="1" applyBorder="1"/>
    <xf numFmtId="165" fontId="3" fillId="0" borderId="16" xfId="2" applyNumberFormat="1" applyBorder="1"/>
    <xf numFmtId="165" fontId="3" fillId="0" borderId="17" xfId="2" applyNumberFormat="1" applyBorder="1"/>
    <xf numFmtId="0" fontId="5" fillId="0" borderId="0" xfId="0" applyFont="1" applyAlignment="1">
      <alignment wrapText="1"/>
    </xf>
    <xf numFmtId="165" fontId="5" fillId="0" borderId="16" xfId="2" applyNumberFormat="1" applyFont="1" applyBorder="1" applyAlignment="1">
      <alignment wrapText="1"/>
    </xf>
    <xf numFmtId="0" fontId="5" fillId="0" borderId="18" xfId="0" applyFont="1" applyBorder="1" applyAlignment="1">
      <alignment vertical="center" wrapText="1"/>
    </xf>
    <xf numFmtId="165" fontId="4" fillId="0" borderId="0" xfId="1" applyNumberFormat="1" applyAlignment="1" applyProtection="1"/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0" xfId="1" applyAlignment="1" applyProtection="1"/>
    <xf numFmtId="17" fontId="0" fillId="0" borderId="19" xfId="0" applyNumberFormat="1" applyBorder="1" applyAlignment="1">
      <alignment horizontal="center"/>
    </xf>
    <xf numFmtId="17" fontId="0" fillId="0" borderId="20" xfId="0" applyNumberFormat="1" applyBorder="1" applyAlignment="1">
      <alignment horizontal="center"/>
    </xf>
    <xf numFmtId="17" fontId="0" fillId="0" borderId="21" xfId="0" applyNumberFormat="1" applyBorder="1" applyAlignment="1">
      <alignment horizontal="center"/>
    </xf>
    <xf numFmtId="49" fontId="0" fillId="0" borderId="0" xfId="0" applyNumberFormat="1"/>
    <xf numFmtId="49" fontId="5" fillId="0" borderId="2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49" fontId="6" fillId="0" borderId="0" xfId="0" applyNumberFormat="1" applyFont="1"/>
    <xf numFmtId="165" fontId="0" fillId="0" borderId="0" xfId="0" applyNumberFormat="1"/>
    <xf numFmtId="0" fontId="7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5" fillId="0" borderId="23" xfId="0" applyFont="1" applyBorder="1"/>
    <xf numFmtId="0" fontId="5" fillId="0" borderId="2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5" xfId="0" applyFont="1" applyBorder="1"/>
    <xf numFmtId="0" fontId="0" fillId="0" borderId="9" xfId="0" applyBorder="1"/>
    <xf numFmtId="0" fontId="5" fillId="0" borderId="6" xfId="0" applyFont="1" applyBorder="1"/>
    <xf numFmtId="9" fontId="0" fillId="0" borderId="2" xfId="0" applyNumberFormat="1" applyBorder="1"/>
    <xf numFmtId="9" fontId="3" fillId="0" borderId="2" xfId="3" applyBorder="1"/>
    <xf numFmtId="0" fontId="5" fillId="0" borderId="24" xfId="0" applyFont="1" applyBorder="1"/>
    <xf numFmtId="3" fontId="0" fillId="0" borderId="24" xfId="0" applyNumberFormat="1" applyBorder="1"/>
    <xf numFmtId="9" fontId="3" fillId="0" borderId="11" xfId="3" applyBorder="1"/>
    <xf numFmtId="0" fontId="6" fillId="0" borderId="0" xfId="0" applyFont="1"/>
    <xf numFmtId="0" fontId="0" fillId="0" borderId="2" xfId="0" applyBorder="1"/>
    <xf numFmtId="0" fontId="8" fillId="0" borderId="0" xfId="0" applyFont="1"/>
    <xf numFmtId="0" fontId="5" fillId="0" borderId="22" xfId="0" applyFont="1" applyBorder="1"/>
    <xf numFmtId="0" fontId="5" fillId="0" borderId="3" xfId="0" applyFont="1" applyBorder="1"/>
    <xf numFmtId="0" fontId="9" fillId="0" borderId="27" xfId="0" applyFont="1" applyBorder="1" applyAlignment="1">
      <alignment wrapText="1"/>
    </xf>
    <xf numFmtId="9" fontId="9" fillId="0" borderId="28" xfId="3" applyFont="1" applyBorder="1" applyAlignment="1">
      <alignment horizontal="right" wrapText="1"/>
    </xf>
    <xf numFmtId="0" fontId="5" fillId="0" borderId="4" xfId="0" applyFont="1" applyBorder="1"/>
    <xf numFmtId="0" fontId="9" fillId="0" borderId="29" xfId="0" applyFont="1" applyBorder="1" applyAlignment="1">
      <alignment wrapText="1"/>
    </xf>
    <xf numFmtId="9" fontId="9" fillId="0" borderId="30" xfId="3" applyFont="1" applyBorder="1" applyAlignment="1">
      <alignment horizontal="right" wrapText="1"/>
    </xf>
    <xf numFmtId="0" fontId="9" fillId="0" borderId="29" xfId="0" quotePrefix="1" applyFont="1" applyBorder="1" applyAlignment="1">
      <alignment wrapText="1"/>
    </xf>
    <xf numFmtId="9" fontId="9" fillId="0" borderId="30" xfId="3" quotePrefix="1" applyFont="1" applyBorder="1" applyAlignment="1">
      <alignment horizontal="right" wrapText="1"/>
    </xf>
    <xf numFmtId="0" fontId="5" fillId="0" borderId="10" xfId="0" applyFont="1" applyBorder="1"/>
    <xf numFmtId="0" fontId="9" fillId="0" borderId="31" xfId="0" quotePrefix="1" applyFont="1" applyBorder="1" applyAlignment="1">
      <alignment wrapText="1"/>
    </xf>
    <xf numFmtId="9" fontId="9" fillId="0" borderId="32" xfId="3" quotePrefix="1" applyFont="1" applyBorder="1" applyAlignment="1">
      <alignment horizontal="right" wrapText="1"/>
    </xf>
    <xf numFmtId="0" fontId="9" fillId="0" borderId="31" xfId="0" applyFont="1" applyBorder="1" applyAlignment="1">
      <alignment wrapText="1"/>
    </xf>
    <xf numFmtId="9" fontId="9" fillId="0" borderId="32" xfId="3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right" wrapText="1"/>
    </xf>
    <xf numFmtId="0" fontId="9" fillId="0" borderId="30" xfId="0" applyFont="1" applyBorder="1" applyAlignment="1">
      <alignment horizontal="right" wrapText="1"/>
    </xf>
    <xf numFmtId="0" fontId="9" fillId="0" borderId="33" xfId="0" applyFont="1" applyBorder="1" applyAlignment="1">
      <alignment horizontal="right" wrapText="1"/>
    </xf>
    <xf numFmtId="0" fontId="9" fillId="0" borderId="34" xfId="0" applyFont="1" applyBorder="1" applyAlignment="1">
      <alignment wrapText="1"/>
    </xf>
    <xf numFmtId="2" fontId="9" fillId="0" borderId="30" xfId="0" applyNumberFormat="1" applyFont="1" applyBorder="1" applyAlignment="1">
      <alignment horizontal="right" wrapText="1"/>
    </xf>
    <xf numFmtId="0" fontId="9" fillId="0" borderId="32" xfId="0" applyFont="1" applyBorder="1" applyAlignment="1">
      <alignment horizontal="right" wrapText="1"/>
    </xf>
    <xf numFmtId="0" fontId="9" fillId="0" borderId="35" xfId="0" applyFont="1" applyBorder="1" applyAlignment="1">
      <alignment horizontal="right" wrapText="1"/>
    </xf>
    <xf numFmtId="0" fontId="9" fillId="0" borderId="36" xfId="0" applyFont="1" applyBorder="1" applyAlignment="1">
      <alignment wrapText="1"/>
    </xf>
    <xf numFmtId="2" fontId="9" fillId="0" borderId="32" xfId="0" applyNumberFormat="1" applyFont="1" applyBorder="1" applyAlignment="1">
      <alignment horizontal="right" wrapText="1"/>
    </xf>
    <xf numFmtId="165" fontId="3" fillId="0" borderId="0" xfId="2" applyNumberFormat="1" applyBorder="1"/>
    <xf numFmtId="0" fontId="10" fillId="0" borderId="0" xfId="0" applyFont="1"/>
    <xf numFmtId="0" fontId="11" fillId="0" borderId="0" xfId="0" applyFont="1"/>
    <xf numFmtId="165" fontId="3" fillId="0" borderId="0" xfId="2" applyNumberFormat="1" applyFont="1"/>
    <xf numFmtId="165" fontId="3" fillId="0" borderId="25" xfId="2" applyNumberFormat="1" applyBorder="1"/>
    <xf numFmtId="165" fontId="3" fillId="0" borderId="18" xfId="2" applyNumberFormat="1" applyBorder="1"/>
    <xf numFmtId="0" fontId="5" fillId="0" borderId="4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3" fontId="0" fillId="0" borderId="0" xfId="0" applyNumberFormat="1" applyAlignment="1">
      <alignment horizontal="right" wrapText="1"/>
    </xf>
    <xf numFmtId="165" fontId="3" fillId="0" borderId="12" xfId="2" applyNumberFormat="1" applyFont="1" applyBorder="1" applyAlignment="1">
      <alignment horizontal="right" wrapText="1"/>
    </xf>
    <xf numFmtId="17" fontId="0" fillId="0" borderId="18" xfId="0" applyNumberFormat="1" applyBorder="1" applyAlignment="1">
      <alignment horizontal="center"/>
    </xf>
    <xf numFmtId="17" fontId="0" fillId="0" borderId="25" xfId="0" applyNumberFormat="1" applyBorder="1" applyAlignment="1">
      <alignment horizontal="center"/>
    </xf>
    <xf numFmtId="3" fontId="0" fillId="0" borderId="6" xfId="0" applyNumberFormat="1" applyBorder="1" applyAlignment="1">
      <alignment horizontal="right" wrapText="1"/>
    </xf>
    <xf numFmtId="3" fontId="0" fillId="0" borderId="12" xfId="0" applyNumberFormat="1" applyBorder="1" applyAlignment="1">
      <alignment horizontal="right" wrapText="1"/>
    </xf>
    <xf numFmtId="3" fontId="0" fillId="0" borderId="6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vertical="center" wrapText="1"/>
    </xf>
    <xf numFmtId="3" fontId="0" fillId="0" borderId="24" xfId="0" applyNumberFormat="1" applyBorder="1" applyAlignment="1">
      <alignment vertical="center"/>
    </xf>
    <xf numFmtId="165" fontId="3" fillId="0" borderId="12" xfId="2" applyNumberFormat="1" applyFont="1" applyBorder="1" applyAlignment="1">
      <alignment vertical="center" wrapText="1"/>
    </xf>
    <xf numFmtId="3" fontId="0" fillId="0" borderId="12" xfId="0" applyNumberFormat="1" applyBorder="1" applyAlignment="1">
      <alignment vertical="center"/>
    </xf>
    <xf numFmtId="165" fontId="3" fillId="0" borderId="12" xfId="2" applyNumberFormat="1" applyFont="1" applyBorder="1" applyAlignment="1">
      <alignment vertical="center"/>
    </xf>
    <xf numFmtId="9" fontId="3" fillId="0" borderId="0" xfId="3" applyFont="1"/>
    <xf numFmtId="164" fontId="3" fillId="0" borderId="0" xfId="2" applyFont="1"/>
    <xf numFmtId="166" fontId="0" fillId="0" borderId="0" xfId="0" applyNumberFormat="1"/>
    <xf numFmtId="1" fontId="0" fillId="0" borderId="0" xfId="0" applyNumberFormat="1"/>
    <xf numFmtId="165" fontId="3" fillId="0" borderId="26" xfId="2" applyNumberFormat="1" applyBorder="1"/>
    <xf numFmtId="9" fontId="0" fillId="0" borderId="0" xfId="3" applyFont="1"/>
    <xf numFmtId="17" fontId="0" fillId="0" borderId="26" xfId="0" applyNumberFormat="1" applyBorder="1" applyAlignment="1">
      <alignment horizontal="center"/>
    </xf>
    <xf numFmtId="49" fontId="0" fillId="0" borderId="18" xfId="0" applyNumberFormat="1" applyBorder="1"/>
    <xf numFmtId="0" fontId="0" fillId="0" borderId="17" xfId="0" applyBorder="1"/>
    <xf numFmtId="0" fontId="0" fillId="0" borderId="16" xfId="0" applyBorder="1"/>
    <xf numFmtId="49" fontId="0" fillId="0" borderId="26" xfId="0" applyNumberFormat="1" applyBorder="1"/>
    <xf numFmtId="0" fontId="0" fillId="0" borderId="14" xfId="0" applyBorder="1"/>
    <xf numFmtId="0" fontId="0" fillId="0" borderId="13" xfId="0" applyBorder="1"/>
    <xf numFmtId="0" fontId="0" fillId="0" borderId="18" xfId="0" applyBorder="1"/>
    <xf numFmtId="0" fontId="0" fillId="0" borderId="26" xfId="0" applyBorder="1"/>
    <xf numFmtId="2" fontId="0" fillId="0" borderId="0" xfId="3" applyNumberFormat="1" applyFont="1"/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23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5" fillId="0" borderId="23" xfId="0" applyFont="1" applyBorder="1"/>
    <xf numFmtId="165" fontId="5" fillId="0" borderId="23" xfId="2" applyNumberFormat="1" applyFont="1" applyBorder="1" applyAlignment="1">
      <alignment horizontal="center"/>
    </xf>
    <xf numFmtId="165" fontId="5" fillId="0" borderId="8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EB2EF8B1-F15A-470B-95D2-27F5091A05FD}"/>
    <cellStyle name="20% - Énfasis2" xfId="14" builtinId="34" customBuiltin="1"/>
    <cellStyle name="20% - Énfasis2 2" xfId="121" xr:uid="{1897EA3A-FC62-468F-A62E-A3E166D52AE1}"/>
    <cellStyle name="20% - Énfasis3" xfId="17" builtinId="38" customBuiltin="1"/>
    <cellStyle name="20% - Énfasis3 2" xfId="122" xr:uid="{154AAFDE-3F7E-4038-9E38-91D298D07D0F}"/>
    <cellStyle name="20% - Énfasis4" xfId="20" builtinId="42" customBuiltin="1"/>
    <cellStyle name="20% - Énfasis4 2" xfId="123" xr:uid="{6BDA9BAB-16BC-44E4-A123-702D2BDF9212}"/>
    <cellStyle name="20% - Énfasis5" xfId="23" builtinId="46" customBuiltin="1"/>
    <cellStyle name="20% - Énfasis5 2" xfId="124" xr:uid="{1405C021-B354-46D5-96F5-342A4DE44BA5}"/>
    <cellStyle name="20% - Énfasis6" xfId="26" builtinId="50" customBuiltin="1"/>
    <cellStyle name="20% - Énfasis6 2" xfId="125" xr:uid="{BE5AA60E-8A9F-438B-9534-332EC59544ED}"/>
    <cellStyle name="40% - Énfasis1" xfId="12" builtinId="31" customBuiltin="1"/>
    <cellStyle name="40% - Énfasis1 2" xfId="126" xr:uid="{2781D23D-CD4B-4B55-A7E4-7D79BE4B13DA}"/>
    <cellStyle name="40% - Énfasis2" xfId="15" builtinId="35" customBuiltin="1"/>
    <cellStyle name="40% - Énfasis2 2" xfId="127" xr:uid="{98CBE46C-ED86-422D-A9EE-0B2853BBC4AA}"/>
    <cellStyle name="40% - Énfasis3" xfId="18" builtinId="39" customBuiltin="1"/>
    <cellStyle name="40% - Énfasis3 2" xfId="128" xr:uid="{B0756CE7-BB4B-4B54-B83C-12286D97CDE6}"/>
    <cellStyle name="40% - Énfasis4" xfId="21" builtinId="43" customBuiltin="1"/>
    <cellStyle name="40% - Énfasis4 2" xfId="129" xr:uid="{50AE0DBA-11C0-4A75-8051-1D1BD70C447D}"/>
    <cellStyle name="40% - Énfasis5" xfId="24" builtinId="47" customBuiltin="1"/>
    <cellStyle name="40% - Énfasis5 2" xfId="130" xr:uid="{64D0BB9A-51C2-4552-8733-D8332717A660}"/>
    <cellStyle name="40% - Énfasis6" xfId="27" builtinId="51" customBuiltin="1"/>
    <cellStyle name="40% - Énfasis6 2" xfId="131" xr:uid="{82DA4AF1-54AC-46D7-91AB-6F75463687AD}"/>
    <cellStyle name="60% - Énfasis1 2" xfId="98" xr:uid="{2DF4F9F4-7F05-4C08-9DDA-F4C501245CA8}"/>
    <cellStyle name="60% - Énfasis2 2" xfId="99" xr:uid="{BE3159E5-643B-4583-A4F0-32AC28684D2D}"/>
    <cellStyle name="60% - Énfasis3 2" xfId="100" xr:uid="{1D7DA891-E543-4B47-B323-19A23C21EBF7}"/>
    <cellStyle name="60% - Énfasis4 2" xfId="101" xr:uid="{D24DF7A4-1FB9-487C-A598-BC6EF71C47ED}"/>
    <cellStyle name="60% - Énfasis5 2" xfId="102" xr:uid="{C27658AE-11EF-45F0-B8BF-3D655970359A}"/>
    <cellStyle name="60% - Énfasis6 2" xfId="103" xr:uid="{54EE2806-0376-451A-9F94-9E29729FBCD7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B2F35CAB-4D15-4821-87A0-92E5E70B2E3A}"/>
    <cellStyle name="datos principales" xfId="60" xr:uid="{6CDD404C-87E9-4F62-B5F3-C3D00BA858FE}"/>
    <cellStyle name="datos secundarios" xfId="61" xr:uid="{22EE9756-624B-4F72-9C2A-29028439AABE}"/>
    <cellStyle name="Encabezado 1 2" xfId="105" xr:uid="{E708AEE3-F652-4BB6-8C70-1371E2E8E6A8}"/>
    <cellStyle name="Encabezado 4 2" xfId="106" xr:uid="{A251F065-A7FB-4C15-AF7A-2DED60B936E3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1B622E1C-6A40-4839-803C-36506E5D1E23}"/>
    <cellStyle name="Euro 2" xfId="144" xr:uid="{CE4503A8-ABDF-4751-AACE-12344523635D}"/>
    <cellStyle name="F2" xfId="63" xr:uid="{116B3073-E132-4A5C-ADFE-44513FF456D0}"/>
    <cellStyle name="F3" xfId="64" xr:uid="{CB1173E9-F21C-47A7-839D-9D14A438D210}"/>
    <cellStyle name="F4" xfId="65" xr:uid="{5A8D5FFE-5EC0-4CE4-A555-B11ED730BFC7}"/>
    <cellStyle name="F5" xfId="66" xr:uid="{31972FAD-9A19-4469-BB4D-8B86DC946A60}"/>
    <cellStyle name="F6" xfId="67" xr:uid="{49E42DBD-098E-4D4D-9750-AAF98280D609}"/>
    <cellStyle name="F7" xfId="68" xr:uid="{75676B58-A52C-4216-9E1E-D8DF32D4790D}"/>
    <cellStyle name="F8" xfId="69" xr:uid="{57357B3D-4699-4327-AF70-8111C380E5A6}"/>
    <cellStyle name="Hipervínculo" xfId="1" builtinId="8"/>
    <cellStyle name="Hipervínculo 2" xfId="59" xr:uid="{40BF815D-2A1B-4E8C-A1D5-4BBDB5005C53}"/>
    <cellStyle name="Hipervínculo 3" xfId="139" xr:uid="{6CFA662B-6289-4C18-A271-194B4C3DBE7E}"/>
    <cellStyle name="Hipervínculo 4" xfId="55" xr:uid="{2C883252-9991-4C24-ADDD-5328FB6D6415}"/>
    <cellStyle name="Incorrecto" xfId="5" builtinId="27" customBuiltin="1"/>
    <cellStyle name="linea de totales" xfId="70" xr:uid="{41A3D31C-DB0E-49AA-A2D2-0ACCDE2DDC68}"/>
    <cellStyle name="Millares" xfId="2" builtinId="3"/>
    <cellStyle name="Millares 10" xfId="132" xr:uid="{8AE958E0-2D64-4ACE-850C-D963FAF784A1}"/>
    <cellStyle name="Millares 11" xfId="137" xr:uid="{2AAD2C78-50F3-4637-AABA-E683ED8793FF}"/>
    <cellStyle name="Millares 12" xfId="142" xr:uid="{60D159EF-59DF-446F-A9C9-13CACF1B35E4}"/>
    <cellStyle name="Millares 13" xfId="145" xr:uid="{3C783FC4-2177-4B40-9932-F9CF813AD677}"/>
    <cellStyle name="Millares 14" xfId="29" xr:uid="{F9EEDF9D-D24D-4308-BFB0-234EB7E22BDF}"/>
    <cellStyle name="Millares 2" xfId="34" xr:uid="{0B4924F8-EA2F-4BBC-969D-4C25655F864D}"/>
    <cellStyle name="Millares 2 2" xfId="90" xr:uid="{CAF3C9EF-0791-48FA-8168-2EDB19A4BB70}"/>
    <cellStyle name="Millares 2 3" xfId="108" xr:uid="{72FDA578-F2F9-456E-958E-C40F0CD8DA34}"/>
    <cellStyle name="Millares 2 4" xfId="133" xr:uid="{2A95803D-2E1A-4509-8283-DC4B847917A4}"/>
    <cellStyle name="Millares 3" xfId="47" xr:uid="{2C33FE4B-E91D-4145-B462-125433D41806}"/>
    <cellStyle name="Millares 3 2" xfId="92" xr:uid="{C2F8D5FD-9E37-4470-9E7F-9B325D841A4D}"/>
    <cellStyle name="Millares 4" xfId="58" xr:uid="{FD71D9B7-E16A-4AE9-B31F-1E9EC2011A95}"/>
    <cellStyle name="Millares 4 2" xfId="91" xr:uid="{FBBF9D25-534A-40EA-9674-0A164FDC215D}"/>
    <cellStyle name="Millares 5" xfId="81" xr:uid="{D857153D-98C1-48D3-8E9D-A8939615DFC3}"/>
    <cellStyle name="Millares 6" xfId="84" xr:uid="{21970CC5-BE41-4B6F-AF3D-A26B7028FE0D}"/>
    <cellStyle name="Millares 7" xfId="88" xr:uid="{C391575B-4555-4140-86AE-DE2A914F54E4}"/>
    <cellStyle name="Millares 8" xfId="94" xr:uid="{1ADB9790-0868-4137-9A09-E5DE341D536C}"/>
    <cellStyle name="Millares 9" xfId="107" xr:uid="{0BDE0FEB-708A-40B2-931B-C5E411DACC40}"/>
    <cellStyle name="Neutral 2" xfId="109" xr:uid="{07C1FB62-C3FD-4BBA-B870-A7BD61BB4764}"/>
    <cellStyle name="Normal" xfId="0" builtinId="0"/>
    <cellStyle name="Normal 10" xfId="50" xr:uid="{152D02A8-C216-451C-8DD6-4CF6EE8401BF}"/>
    <cellStyle name="Normal 11" xfId="35" xr:uid="{A89DDEA1-707B-49C6-97DD-AE8FA365DDFF}"/>
    <cellStyle name="Normal 12" xfId="54" xr:uid="{B5F1A2CC-B8FE-4D2C-AFEF-30C77D78573D}"/>
    <cellStyle name="Normal 13" xfId="36" xr:uid="{309E9252-A695-4045-ACEA-0D1160AB82DB}"/>
    <cellStyle name="Normal 14" xfId="37" xr:uid="{198396EC-8510-43D7-BE92-A84887A5E62D}"/>
    <cellStyle name="Normal 15" xfId="56" xr:uid="{094CF68F-BD95-4355-BA7D-F1745E5C7DCD}"/>
    <cellStyle name="Normal 16" xfId="57" xr:uid="{A1FF96DC-D767-4064-8CD3-ECFAF31A3E76}"/>
    <cellStyle name="Normal 17" xfId="76" xr:uid="{00DB9BA3-6F87-4B41-9F3B-CCF287E48C1C}"/>
    <cellStyle name="Normal 18" xfId="78" xr:uid="{7EFD3084-CB40-41E6-97EB-8EAC4F7C3B88}"/>
    <cellStyle name="Normal 19" xfId="79" xr:uid="{70417016-7413-4743-8CDC-F679DBCA028D}"/>
    <cellStyle name="Normal 2" xfId="31" xr:uid="{9B97D902-B2F0-43FE-8D05-37C56AC43632}"/>
    <cellStyle name="Normal 2 2" xfId="32" xr:uid="{0019F90A-452D-4133-B841-E4E935B9B480}"/>
    <cellStyle name="Normal 2 2 2" xfId="141" xr:uid="{E2EF0A4E-BF54-44BA-81EC-D4775A29CE91}"/>
    <cellStyle name="Normal 2 3" xfId="85" xr:uid="{1D6E1D7F-28CD-420F-9703-5B481FD0110E}"/>
    <cellStyle name="Normal 2 4" xfId="152" xr:uid="{12C33640-2E39-4215-ABA8-57780C66167C}"/>
    <cellStyle name="Normal 20" xfId="82" xr:uid="{B0253CA0-CEA7-448F-A5FC-91FFC6AB1DAE}"/>
    <cellStyle name="Normal 21" xfId="83" xr:uid="{36CB49D3-76A6-491B-980C-7F7F25BAACE4}"/>
    <cellStyle name="Normal 22" xfId="87" xr:uid="{78F8465B-B53B-468D-8DBE-30EF2AD399DB}"/>
    <cellStyle name="Normal 23" xfId="93" xr:uid="{21FFFF52-D65D-4E8D-B9FD-93EB66F1F410}"/>
    <cellStyle name="Normal 24" xfId="97" xr:uid="{251D899A-9BD8-48F3-86FC-BDA44258B2C7}"/>
    <cellStyle name="Normal 25" xfId="119" xr:uid="{C5F13570-3FE4-4F04-8C5F-87E2ADCB3806}"/>
    <cellStyle name="Normal 26" xfId="136" xr:uid="{3EBDE991-4791-45C7-A3B2-658BEFA71AD4}"/>
    <cellStyle name="Normal 27" xfId="138" xr:uid="{4724D336-4095-48CE-8797-E13DB76EE9AF}"/>
    <cellStyle name="Normal 28" xfId="143" xr:uid="{FF78DD4F-8DA2-4852-94CF-D1D1523D32CD}"/>
    <cellStyle name="Normal 29" xfId="146" xr:uid="{53929A2A-9346-4253-AC5C-99DF8C31FCD6}"/>
    <cellStyle name="Normal 3" xfId="38" xr:uid="{FC9AF7F5-CA68-4786-B43D-641822406386}"/>
    <cellStyle name="Normal 3 2" xfId="39" xr:uid="{DCD20356-1B84-4AC6-8439-B0F4AB709ED5}"/>
    <cellStyle name="Normal 3 2 2" xfId="149" xr:uid="{ACCB89DE-6CBA-4F66-AF75-D312A5515D74}"/>
    <cellStyle name="Normal 3 3" xfId="147" xr:uid="{7839B654-AAD3-48F8-8380-AC61B314C504}"/>
    <cellStyle name="Normal 30" xfId="150" xr:uid="{43A3D4E9-8CC2-4AC9-8003-FE50FFE40FCE}"/>
    <cellStyle name="Normal 31" xfId="28" xr:uid="{D1CC1F48-47F6-4732-AD55-F6CFF4EEBC52}"/>
    <cellStyle name="Normal 4" xfId="40" xr:uid="{F63BCF36-2E77-4210-BC76-6917DE45C69C}"/>
    <cellStyle name="Normal 4 2" xfId="118" xr:uid="{848F229F-B669-43AD-BFA9-69040E0D8061}"/>
    <cellStyle name="Normal 5" xfId="41" xr:uid="{7E05B397-E03B-4D1E-B3AF-465723FFA9D1}"/>
    <cellStyle name="Normal 6" xfId="42" xr:uid="{D391D8A1-DDE9-42A9-A736-8B9844FFB712}"/>
    <cellStyle name="Normal 7" xfId="45" xr:uid="{339A547D-E201-44A0-9128-7712B1A028C8}"/>
    <cellStyle name="Normal 8" xfId="46" xr:uid="{84DC10D3-6782-4767-9B4C-E32D91624CD7}"/>
    <cellStyle name="Normal 9" xfId="49" xr:uid="{ECA30C29-9A9D-410E-A45E-CA72F59A4AC9}"/>
    <cellStyle name="Notas 2" xfId="110" xr:uid="{59BF4F17-9800-41D3-9C7D-A99667315B0A}"/>
    <cellStyle name="Notas 3" xfId="134" xr:uid="{CD6D32F2-C511-433C-838B-2745EA79EA4B}"/>
    <cellStyle name="Notas al pie" xfId="71" xr:uid="{5B071575-4959-4C2C-B2DA-A5DFF1E41CCA}"/>
    <cellStyle name="Porcentaje" xfId="3" builtinId="5"/>
    <cellStyle name="Porcentaje 10" xfId="30" xr:uid="{8DF736F1-55BD-4283-A5A1-DFF771C6BB14}"/>
    <cellStyle name="Porcentaje 2" xfId="86" xr:uid="{E06399FC-9402-4D10-917A-88BFC92E217F}"/>
    <cellStyle name="Porcentaje 3" xfId="89" xr:uid="{B754A78C-3EF3-4ED5-AC7D-38A5BB3A036B}"/>
    <cellStyle name="Porcentaje 4" xfId="95" xr:uid="{CCEFDA0D-5EF1-4B02-B5DC-15A14D7E5D06}"/>
    <cellStyle name="Porcentaje 5" xfId="111" xr:uid="{CA861E91-F446-47BC-A987-7437536997A5}"/>
    <cellStyle name="Porcentaje 6" xfId="135" xr:uid="{23E2A436-A3BC-4D6B-B758-DC68093991B0}"/>
    <cellStyle name="Porcentaje 7" xfId="140" xr:uid="{D19C8421-DF48-437A-AE49-C509B4ADC6E2}"/>
    <cellStyle name="Porcentaje 8" xfId="148" xr:uid="{BF14CA08-6711-422D-A0A7-14F6F137FE48}"/>
    <cellStyle name="Porcentaje 9" xfId="151" xr:uid="{2B4C8921-D285-4991-A036-77FDB2047BFB}"/>
    <cellStyle name="Porcentual 2" xfId="33" xr:uid="{A248706E-D111-4B16-90B8-560E74D7A181}"/>
    <cellStyle name="Porcentual 2 2" xfId="96" xr:uid="{33B4E5E5-D824-4913-8A9E-70356DAEE3BA}"/>
    <cellStyle name="Porcentual 3" xfId="43" xr:uid="{C130171C-CD40-4D37-984F-5F3673BCFFDD}"/>
    <cellStyle name="Porcentual 4" xfId="44" xr:uid="{7A4F2D0A-BC26-4809-B31C-93143BDBADD6}"/>
    <cellStyle name="Porcentual 5" xfId="48" xr:uid="{1D46C99F-F3F3-4D9E-B5EB-74207224689A}"/>
    <cellStyle name="Porcentual 6" xfId="52" xr:uid="{3E094C9F-227C-4C96-A524-B76AAB822094}"/>
    <cellStyle name="Porcentual 7" xfId="77" xr:uid="{C889790D-89FE-4A41-BFC3-26B1E0DC216F}"/>
    <cellStyle name="Porcentual 8" xfId="80" xr:uid="{1194BDCB-B014-483A-97F0-377FC42F22BF}"/>
    <cellStyle name="Salida" xfId="7" builtinId="21" customBuiltin="1"/>
    <cellStyle name="Separador de milhares_Plan1" xfId="51" xr:uid="{0EAAAC4E-F974-49E1-BE36-EE362E0E716B}"/>
    <cellStyle name="Standard 2" xfId="53" xr:uid="{0E88F466-11F1-4CE3-8111-FAA333D37463}"/>
    <cellStyle name="subtitulos de las filas" xfId="72" xr:uid="{51CD03D7-BEDE-4B19-AF61-A094D563C2AD}"/>
    <cellStyle name="Texto de advertencia 2" xfId="112" xr:uid="{C2550311-B9DF-4F0C-8980-E1BD57830D64}"/>
    <cellStyle name="Texto explicativo 2" xfId="113" xr:uid="{156AC8D3-6755-4111-9694-44FA794EF32B}"/>
    <cellStyle name="Título 2 2" xfId="115" xr:uid="{06FBA78B-B5A7-427A-9B18-AE09D1FEDE89}"/>
    <cellStyle name="Título 3 2" xfId="116" xr:uid="{9998BF27-BEE6-4D8C-9A6D-FA69283454AF}"/>
    <cellStyle name="Título 4" xfId="114" xr:uid="{31F85509-2CA8-4D62-9895-33341CFB7462}"/>
    <cellStyle name="titulo del informe" xfId="73" xr:uid="{65E7AFDB-EC6E-472D-8D20-C408AEF87205}"/>
    <cellStyle name="titulos de las columnas" xfId="74" xr:uid="{FC0B7EB4-B366-4B54-BADD-D311918499D2}"/>
    <cellStyle name="titulos de las filas" xfId="75" xr:uid="{52E10839-15FC-45F0-88A8-CA11259D09BD}"/>
    <cellStyle name="Total 2" xfId="117" xr:uid="{E82ADB46-C935-4DC5-8C6C-96DE46B46FBE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0D8448A-2F17-4702-8F3B-96E2DC809F3E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9</xdr:col>
      <xdr:colOff>209550</xdr:colOff>
      <xdr:row>7</xdr:row>
      <xdr:rowOff>152400</xdr:rowOff>
    </xdr:to>
    <xdr:pic>
      <xdr:nvPicPr>
        <xdr:cNvPr id="1342" name="Imagen 3">
          <a:extLst>
            <a:ext uri="{FF2B5EF4-FFF2-40B4-BE49-F238E27FC236}">
              <a16:creationId xmlns:a16="http://schemas.microsoft.com/office/drawing/2014/main" id="{4D5E240D-0532-29CB-8053-4E9721EC9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0"/>
          <a:ext cx="215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933450</xdr:colOff>
      <xdr:row>0</xdr:row>
      <xdr:rowOff>47625</xdr:rowOff>
    </xdr:from>
    <xdr:to>
      <xdr:col>7</xdr:col>
      <xdr:colOff>752475</xdr:colOff>
      <xdr:row>8</xdr:row>
      <xdr:rowOff>0</xdr:rowOff>
    </xdr:to>
    <xdr:pic>
      <xdr:nvPicPr>
        <xdr:cNvPr id="6279" name="Imagen 3">
          <a:extLst>
            <a:ext uri="{FF2B5EF4-FFF2-40B4-BE49-F238E27FC236}">
              <a16:creationId xmlns:a16="http://schemas.microsoft.com/office/drawing/2014/main" id="{1D6AD4F3-D394-E047-C673-F48E840E5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47625"/>
          <a:ext cx="21717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85725</xdr:rowOff>
    </xdr:from>
    <xdr:to>
      <xdr:col>3</xdr:col>
      <xdr:colOff>1409700</xdr:colOff>
      <xdr:row>8</xdr:row>
      <xdr:rowOff>19050</xdr:rowOff>
    </xdr:to>
    <xdr:pic>
      <xdr:nvPicPr>
        <xdr:cNvPr id="5362" name="Imagen 3">
          <a:extLst>
            <a:ext uri="{FF2B5EF4-FFF2-40B4-BE49-F238E27FC236}">
              <a16:creationId xmlns:a16="http://schemas.microsoft.com/office/drawing/2014/main" id="{1ACBE420-3E49-4F36-F917-D8728396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85725"/>
          <a:ext cx="24098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30"/>
  <sheetViews>
    <sheetView showGridLines="0" tabSelected="1" topLeftCell="A47" workbookViewId="0">
      <selection activeCell="L80" sqref="L80"/>
    </sheetView>
  </sheetViews>
  <sheetFormatPr baseColWidth="10" defaultColWidth="11.42578125" defaultRowHeight="15" x14ac:dyDescent="0.25"/>
  <cols>
    <col min="1" max="1" width="5.85546875" customWidth="1"/>
    <col min="2" max="2" width="11.42578125" style="35" customWidth="1"/>
    <col min="3" max="8" width="11.42578125" customWidth="1"/>
    <col min="9" max="9" width="13.140625" customWidth="1"/>
    <col min="10" max="10" width="13.5703125" customWidth="1"/>
    <col min="11" max="14" width="11.42578125" customWidth="1"/>
    <col min="15" max="15" width="15.140625" bestFit="1" customWidth="1"/>
    <col min="16" max="16" width="20" bestFit="1" customWidth="1"/>
    <col min="17" max="17" width="13.5703125" bestFit="1" customWidth="1"/>
  </cols>
  <sheetData>
    <row r="9" spans="2:16" x14ac:dyDescent="0.25">
      <c r="B9" s="85" t="s">
        <v>0</v>
      </c>
    </row>
    <row r="10" spans="2:16" ht="15.75" thickBot="1" x14ac:dyDescent="0.3"/>
    <row r="11" spans="2:16" ht="15.75" thickBot="1" x14ac:dyDescent="0.3">
      <c r="G11" s="120" t="s">
        <v>1</v>
      </c>
      <c r="H11" s="121"/>
      <c r="I11" s="121"/>
      <c r="J11" s="122"/>
      <c r="K11" s="31" t="s">
        <v>2</v>
      </c>
    </row>
    <row r="12" spans="2:16" ht="15.75" thickBot="1" x14ac:dyDescent="0.3"/>
    <row r="13" spans="2:16" ht="15.75" thickBot="1" x14ac:dyDescent="0.3">
      <c r="B13"/>
      <c r="G13" s="123" t="s">
        <v>3</v>
      </c>
      <c r="H13" s="124"/>
      <c r="I13" s="124"/>
      <c r="J13" s="125"/>
    </row>
    <row r="14" spans="2:16" ht="15.75" thickBot="1" x14ac:dyDescent="0.3"/>
    <row r="15" spans="2:16" ht="15.75" thickBot="1" x14ac:dyDescent="0.3">
      <c r="B15" s="36" t="s">
        <v>4</v>
      </c>
      <c r="C15" s="8" t="s">
        <v>5</v>
      </c>
      <c r="D15" s="8" t="s">
        <v>6</v>
      </c>
      <c r="E15" s="8" t="s">
        <v>7</v>
      </c>
      <c r="F15" s="8" t="s">
        <v>8</v>
      </c>
      <c r="G15" s="8" t="s">
        <v>9</v>
      </c>
      <c r="H15" s="8" t="s">
        <v>10</v>
      </c>
      <c r="I15" s="8" t="s">
        <v>11</v>
      </c>
      <c r="J15" s="8" t="s">
        <v>12</v>
      </c>
      <c r="K15" s="8" t="s">
        <v>13</v>
      </c>
      <c r="L15" s="8" t="s">
        <v>14</v>
      </c>
      <c r="M15" s="8" t="s">
        <v>15</v>
      </c>
      <c r="N15" s="8" t="s">
        <v>16</v>
      </c>
      <c r="O15" s="10" t="s">
        <v>17</v>
      </c>
      <c r="P15" s="9" t="s">
        <v>18</v>
      </c>
    </row>
    <row r="16" spans="2:16" x14ac:dyDescent="0.25">
      <c r="B16" s="37">
        <v>2007</v>
      </c>
      <c r="C16" s="6">
        <v>6698959.2000000002</v>
      </c>
      <c r="D16" s="2">
        <v>1465039</v>
      </c>
      <c r="E16" s="2">
        <v>6168012.7999999998</v>
      </c>
      <c r="F16" s="2">
        <v>6792066.2300000004</v>
      </c>
      <c r="G16" s="2">
        <v>2003143.54</v>
      </c>
      <c r="H16" s="2">
        <v>6256888</v>
      </c>
      <c r="I16" s="2">
        <v>12476011.719999999</v>
      </c>
      <c r="J16" s="2">
        <v>11914368.999999998</v>
      </c>
      <c r="K16" s="2">
        <v>12320642.210000001</v>
      </c>
      <c r="L16" s="2">
        <v>9027116.7400000002</v>
      </c>
      <c r="M16" s="2">
        <v>9472584.129999999</v>
      </c>
      <c r="N16" s="2">
        <v>10648595.229999999</v>
      </c>
      <c r="O16" s="4">
        <f t="shared" ref="O16:O21" si="0">SUM(C16:N16)</f>
        <v>95243427.799999997</v>
      </c>
      <c r="P16" s="3"/>
    </row>
    <row r="17" spans="2:18" x14ac:dyDescent="0.25">
      <c r="B17" s="38">
        <v>2008</v>
      </c>
      <c r="C17" s="7">
        <v>6119371.2799999993</v>
      </c>
      <c r="D17" s="1">
        <v>773500</v>
      </c>
      <c r="E17" s="1">
        <v>14054767.65</v>
      </c>
      <c r="F17" s="1">
        <v>8597693.2100000009</v>
      </c>
      <c r="G17" s="1">
        <v>17173258.670000002</v>
      </c>
      <c r="H17" s="1">
        <v>14129352.689999999</v>
      </c>
      <c r="I17" s="1">
        <v>15714742.83</v>
      </c>
      <c r="J17" s="1">
        <v>20003868.539999999</v>
      </c>
      <c r="K17" s="1">
        <v>14235394.98</v>
      </c>
      <c r="L17" s="1">
        <v>9797544.4900000021</v>
      </c>
      <c r="M17" s="1">
        <v>18660387.07</v>
      </c>
      <c r="N17" s="1">
        <v>2738611.52</v>
      </c>
      <c r="O17" s="5">
        <f t="shared" si="0"/>
        <v>141998492.93000001</v>
      </c>
      <c r="P17" s="3">
        <f>+O17/O16-1</f>
        <v>0.49090069740224118</v>
      </c>
    </row>
    <row r="18" spans="2:18" x14ac:dyDescent="0.25">
      <c r="B18" s="38">
        <v>2009</v>
      </c>
      <c r="C18" s="7">
        <v>2106170</v>
      </c>
      <c r="D18" s="1">
        <v>6633738.4700000007</v>
      </c>
      <c r="E18" s="1">
        <v>5250923.54</v>
      </c>
      <c r="F18" s="1">
        <v>4736223.3599999994</v>
      </c>
      <c r="G18" s="1">
        <v>8659067.8699999992</v>
      </c>
      <c r="H18" s="1">
        <v>8915927.8699999992</v>
      </c>
      <c r="I18" s="1">
        <v>11741866.000000002</v>
      </c>
      <c r="J18" s="1">
        <v>13024250.470000001</v>
      </c>
      <c r="K18" s="1">
        <v>13453444.869999999</v>
      </c>
      <c r="L18" s="1">
        <v>8468131.9900000002</v>
      </c>
      <c r="M18" s="1">
        <v>15054955.49</v>
      </c>
      <c r="N18" s="1">
        <v>18563752.850000001</v>
      </c>
      <c r="O18" s="5">
        <f t="shared" si="0"/>
        <v>116608452.78</v>
      </c>
      <c r="P18" s="3">
        <f>+O18/O17-1</f>
        <v>-0.17880499733554467</v>
      </c>
    </row>
    <row r="19" spans="2:18" x14ac:dyDescent="0.25">
      <c r="B19" s="38">
        <v>2010</v>
      </c>
      <c r="C19" s="7">
        <v>11490404.629999999</v>
      </c>
      <c r="D19" s="1">
        <v>11501128.32</v>
      </c>
      <c r="E19" s="1">
        <v>15009603.719999999</v>
      </c>
      <c r="F19" s="1">
        <v>24742234.700000003</v>
      </c>
      <c r="G19" s="1">
        <v>10913999.039999999</v>
      </c>
      <c r="H19" s="1">
        <v>12148587.99</v>
      </c>
      <c r="I19" s="1">
        <v>14868748.539999999</v>
      </c>
      <c r="J19" s="1">
        <v>15351861.449999999</v>
      </c>
      <c r="K19" s="1">
        <v>18745694</v>
      </c>
      <c r="L19" s="1">
        <v>25546054</v>
      </c>
      <c r="M19" s="1">
        <v>23480033.600000001</v>
      </c>
      <c r="N19" s="1">
        <v>17488606.399999999</v>
      </c>
      <c r="O19" s="5">
        <f t="shared" si="0"/>
        <v>201286956.38999999</v>
      </c>
      <c r="P19" s="3">
        <f>+O19/O18-1</f>
        <v>0.72617809079209006</v>
      </c>
    </row>
    <row r="20" spans="2:18" x14ac:dyDescent="0.25">
      <c r="B20" s="38">
        <v>2011</v>
      </c>
      <c r="C20" s="7">
        <v>15763500.830000002</v>
      </c>
      <c r="D20" s="1">
        <v>9770589.7899999991</v>
      </c>
      <c r="E20" s="1">
        <v>21220529.300000001</v>
      </c>
      <c r="F20" s="1">
        <v>24222835.789999999</v>
      </c>
      <c r="G20" s="1">
        <v>21860590.66</v>
      </c>
      <c r="H20" s="1">
        <v>12490855</v>
      </c>
      <c r="I20" s="1">
        <v>20179380</v>
      </c>
      <c r="J20" s="1">
        <v>13771998</v>
      </c>
      <c r="K20" s="1">
        <v>25304288.460000001</v>
      </c>
      <c r="L20" s="1">
        <v>15505895.359999999</v>
      </c>
      <c r="M20" s="1">
        <v>19523456</v>
      </c>
      <c r="N20" s="1">
        <v>12377928.4</v>
      </c>
      <c r="O20" s="5">
        <f t="shared" si="0"/>
        <v>211991847.59</v>
      </c>
      <c r="P20" s="3">
        <f>+O20/O19-1</f>
        <v>5.3182239882741955E-2</v>
      </c>
    </row>
    <row r="21" spans="2:18" x14ac:dyDescent="0.25">
      <c r="B21" s="38">
        <v>2012</v>
      </c>
      <c r="C21" s="7">
        <v>10994770.41</v>
      </c>
      <c r="D21" s="1">
        <v>18610025.809999999</v>
      </c>
      <c r="E21" s="1">
        <v>30009524.25</v>
      </c>
      <c r="F21" s="1">
        <v>25879607.170000002</v>
      </c>
      <c r="G21" s="1">
        <v>9006881.7599999998</v>
      </c>
      <c r="H21" s="1">
        <v>5355698.13</v>
      </c>
      <c r="I21" s="1">
        <v>9849600.6199999955</v>
      </c>
      <c r="J21" s="1">
        <v>25599506.219999999</v>
      </c>
      <c r="K21" s="1">
        <v>37888144.410000004</v>
      </c>
      <c r="L21" s="1">
        <v>12153599.679999994</v>
      </c>
      <c r="M21" s="1">
        <v>11654124.199999999</v>
      </c>
      <c r="N21" s="1">
        <v>19191118.819999997</v>
      </c>
      <c r="O21" s="5">
        <f t="shared" si="0"/>
        <v>216192601.47999999</v>
      </c>
      <c r="P21" s="3">
        <f>+O21/O20-1</f>
        <v>1.9815638845340766E-2</v>
      </c>
    </row>
    <row r="22" spans="2:18" x14ac:dyDescent="0.25">
      <c r="B22" s="38">
        <v>2013</v>
      </c>
      <c r="C22" s="7">
        <v>17305160.440000001</v>
      </c>
      <c r="D22" s="1">
        <v>20869719.469999999</v>
      </c>
      <c r="E22" s="1">
        <v>24817235.399999991</v>
      </c>
      <c r="F22" s="1">
        <v>16776063.270000001</v>
      </c>
      <c r="G22" s="1">
        <v>15644853.6</v>
      </c>
      <c r="H22" s="1">
        <v>15392060.100000001</v>
      </c>
      <c r="I22" s="1">
        <v>34297401.63000001</v>
      </c>
      <c r="J22" s="1">
        <v>53510969.609999977</v>
      </c>
      <c r="K22" s="1">
        <v>32949242.57</v>
      </c>
      <c r="L22" s="1">
        <v>34078599.119999997</v>
      </c>
      <c r="M22" s="1">
        <v>29325465</v>
      </c>
      <c r="N22" s="1">
        <v>44308023.810000002</v>
      </c>
      <c r="O22" s="5">
        <f t="shared" ref="O22:O28" si="1">SUM(C22:N22)</f>
        <v>339274794.01999992</v>
      </c>
      <c r="P22" s="3">
        <f t="shared" ref="P22:P28" si="2">O22/O21-1</f>
        <v>0.56931732028483073</v>
      </c>
    </row>
    <row r="23" spans="2:18" x14ac:dyDescent="0.25">
      <c r="B23" s="38">
        <v>2014</v>
      </c>
      <c r="C23" s="7">
        <v>47599526.61999999</v>
      </c>
      <c r="D23" s="1">
        <v>42736674.500000007</v>
      </c>
      <c r="E23" s="1">
        <v>19034211.420000002</v>
      </c>
      <c r="F23" s="1">
        <v>42548982.920000002</v>
      </c>
      <c r="G23" s="1">
        <v>31719767.850000001</v>
      </c>
      <c r="H23" s="1">
        <v>22339686.41</v>
      </c>
      <c r="I23" s="1">
        <v>10856748.01</v>
      </c>
      <c r="J23" s="1">
        <v>7206914.3499999987</v>
      </c>
      <c r="K23" s="1">
        <v>21082095.030000001</v>
      </c>
      <c r="L23" s="1">
        <v>11786906.209999999</v>
      </c>
      <c r="M23" s="1">
        <v>19726313.350000001</v>
      </c>
      <c r="N23" s="1">
        <v>7625110.0399999926</v>
      </c>
      <c r="O23" s="5">
        <f t="shared" si="1"/>
        <v>284262936.71000004</v>
      </c>
      <c r="P23" s="3">
        <f t="shared" si="2"/>
        <v>-0.16214542983926172</v>
      </c>
    </row>
    <row r="24" spans="2:18" x14ac:dyDescent="0.25">
      <c r="B24" s="38">
        <v>2015</v>
      </c>
      <c r="C24" s="7">
        <v>8491804.9000000004</v>
      </c>
      <c r="D24" s="1">
        <v>8575923.1499999985</v>
      </c>
      <c r="E24" s="1">
        <v>31427959.769999981</v>
      </c>
      <c r="F24" s="1">
        <v>33180283.539999992</v>
      </c>
      <c r="G24" s="1">
        <v>24550042.089999981</v>
      </c>
      <c r="H24" s="1">
        <v>15708996.369999999</v>
      </c>
      <c r="I24" s="1">
        <v>18720500.050000008</v>
      </c>
      <c r="J24" s="1">
        <v>10342907.889999993</v>
      </c>
      <c r="K24" s="1">
        <v>48206582.650000051</v>
      </c>
      <c r="L24" s="1">
        <v>33071194.93</v>
      </c>
      <c r="M24" s="1">
        <v>37472126.859999999</v>
      </c>
      <c r="N24" s="1">
        <v>16483938.430000009</v>
      </c>
      <c r="O24" s="5">
        <f t="shared" si="1"/>
        <v>286232260.63000005</v>
      </c>
      <c r="P24" s="3">
        <f t="shared" si="2"/>
        <v>6.92782514242829E-3</v>
      </c>
    </row>
    <row r="25" spans="2:18" x14ac:dyDescent="0.25">
      <c r="B25" s="38">
        <v>2016</v>
      </c>
      <c r="C25" s="97">
        <v>7590844.0700000003</v>
      </c>
      <c r="D25" s="98">
        <v>22508827.699999999</v>
      </c>
      <c r="E25" s="98">
        <v>29266060.750000004</v>
      </c>
      <c r="F25" s="98">
        <v>50129377.510000035</v>
      </c>
      <c r="G25" s="98">
        <v>41604646.090000033</v>
      </c>
      <c r="H25" s="98">
        <v>20543344.999999996</v>
      </c>
      <c r="I25" s="98">
        <v>27456982.460000012</v>
      </c>
      <c r="J25" s="98">
        <v>24983064.469999984</v>
      </c>
      <c r="K25" s="98">
        <v>28280669.570000015</v>
      </c>
      <c r="L25" s="98">
        <v>23017702.140000004</v>
      </c>
      <c r="M25" s="98">
        <v>23995047.660000011</v>
      </c>
      <c r="N25" s="98">
        <v>18593756.749999974</v>
      </c>
      <c r="O25" s="5">
        <f t="shared" si="1"/>
        <v>317970324.17000014</v>
      </c>
      <c r="P25" s="3">
        <f t="shared" si="2"/>
        <v>0.11088220269142379</v>
      </c>
    </row>
    <row r="26" spans="2:18" x14ac:dyDescent="0.25">
      <c r="B26" s="38">
        <v>2017</v>
      </c>
      <c r="C26" s="97">
        <v>29901757</v>
      </c>
      <c r="D26" s="98">
        <v>17857092.630000006</v>
      </c>
      <c r="E26" s="98">
        <v>35435854.800000004</v>
      </c>
      <c r="F26" s="98">
        <v>19435858.800000001</v>
      </c>
      <c r="G26" s="98">
        <v>24409540.550000008</v>
      </c>
      <c r="H26" s="98">
        <v>28777605.369999997</v>
      </c>
      <c r="I26" s="98">
        <v>18243457.050000001</v>
      </c>
      <c r="J26" s="98">
        <v>15584744.750000007</v>
      </c>
      <c r="K26" s="98">
        <v>30516736.280000001</v>
      </c>
      <c r="L26" s="98">
        <v>44615111.199999981</v>
      </c>
      <c r="M26" s="98">
        <v>50854823.079999991</v>
      </c>
      <c r="N26" s="98">
        <v>28814708.470000006</v>
      </c>
      <c r="O26" s="5">
        <f t="shared" si="1"/>
        <v>344447289.98000002</v>
      </c>
      <c r="P26" s="3">
        <f t="shared" si="2"/>
        <v>8.3268669424144681E-2</v>
      </c>
    </row>
    <row r="27" spans="2:18" x14ac:dyDescent="0.25">
      <c r="B27" s="38">
        <v>2018</v>
      </c>
      <c r="C27" s="97">
        <v>18244265.850000001</v>
      </c>
      <c r="D27" s="98">
        <v>23996549.500000004</v>
      </c>
      <c r="E27" s="98">
        <v>35826555.649999999</v>
      </c>
      <c r="F27" s="98">
        <v>36692719.100000009</v>
      </c>
      <c r="G27" s="98">
        <v>27881334.120000012</v>
      </c>
      <c r="H27" s="98">
        <v>24586690.159999993</v>
      </c>
      <c r="I27" s="98">
        <v>35906038.260000005</v>
      </c>
      <c r="J27" s="98">
        <v>48496975.310000055</v>
      </c>
      <c r="K27" s="98">
        <v>40040885.150000006</v>
      </c>
      <c r="L27" s="98">
        <v>53389805.590000004</v>
      </c>
      <c r="M27" s="98">
        <v>48831561.690000005</v>
      </c>
      <c r="N27" s="98">
        <v>34507102.679999985</v>
      </c>
      <c r="O27" s="5">
        <f t="shared" si="1"/>
        <v>428400483.06000018</v>
      </c>
      <c r="P27" s="3">
        <f t="shared" si="2"/>
        <v>0.2437330631484278</v>
      </c>
    </row>
    <row r="28" spans="2:18" x14ac:dyDescent="0.25">
      <c r="B28" s="38" t="s">
        <v>19</v>
      </c>
      <c r="C28" s="97">
        <v>32628113.390000023</v>
      </c>
      <c r="D28" s="98">
        <v>22141083.890000004</v>
      </c>
      <c r="E28" s="98">
        <v>27807763.610000007</v>
      </c>
      <c r="F28" s="98">
        <v>26628956.600000016</v>
      </c>
      <c r="G28" s="98">
        <v>35312312.370000005</v>
      </c>
      <c r="H28" s="98">
        <v>31182864.729999967</v>
      </c>
      <c r="I28" s="98">
        <v>46965755.699999988</v>
      </c>
      <c r="J28" s="98">
        <v>42396910.750000007</v>
      </c>
      <c r="K28" s="98">
        <v>29929846.100000016</v>
      </c>
      <c r="L28" s="98">
        <v>29564031.669999994</v>
      </c>
      <c r="M28" s="98">
        <v>34757538.050000004</v>
      </c>
      <c r="N28" s="98">
        <v>44031915.850000001</v>
      </c>
      <c r="O28" s="5">
        <f t="shared" si="1"/>
        <v>403347092.7100001</v>
      </c>
      <c r="P28" s="3">
        <f t="shared" si="2"/>
        <v>-5.848123739508293E-2</v>
      </c>
    </row>
    <row r="29" spans="2:18" x14ac:dyDescent="0.25">
      <c r="B29" s="38" t="s">
        <v>20</v>
      </c>
      <c r="C29" s="97">
        <v>41043058.57</v>
      </c>
      <c r="D29" s="98">
        <v>19678046.350000001</v>
      </c>
      <c r="E29" s="98">
        <v>32064847.090000007</v>
      </c>
      <c r="F29" s="98">
        <v>29593245.439999998</v>
      </c>
      <c r="G29" s="98">
        <v>34428630.180000044</v>
      </c>
      <c r="H29" s="98">
        <v>39769379.800000004</v>
      </c>
      <c r="I29" s="98">
        <v>45024350.86999999</v>
      </c>
      <c r="J29" s="98">
        <v>37447744.699999988</v>
      </c>
      <c r="K29" s="98">
        <v>51561336.749999933</v>
      </c>
      <c r="L29" s="98">
        <v>55111508.170000017</v>
      </c>
      <c r="M29" s="98">
        <v>32507116.039999999</v>
      </c>
      <c r="N29" s="98">
        <v>29926736.669999976</v>
      </c>
      <c r="O29" s="5">
        <f>SUM(C29:N29)</f>
        <v>448156000.63</v>
      </c>
      <c r="P29" s="3">
        <f>O29/O28-1</f>
        <v>0.11109267608435891</v>
      </c>
    </row>
    <row r="30" spans="2:18" x14ac:dyDescent="0.25">
      <c r="B30" s="38" t="s">
        <v>21</v>
      </c>
      <c r="C30" s="97">
        <v>39885215.890000023</v>
      </c>
      <c r="D30" s="98">
        <v>30763128.139999967</v>
      </c>
      <c r="E30" s="98">
        <v>35834939.740000002</v>
      </c>
      <c r="F30" s="98">
        <v>30201843.200000003</v>
      </c>
      <c r="G30" s="98">
        <v>37510814.540000014</v>
      </c>
      <c r="H30" s="98">
        <v>53825907.18999999</v>
      </c>
      <c r="I30" s="98">
        <v>50149248.219999976</v>
      </c>
      <c r="J30" s="98">
        <v>46279103.480000034</v>
      </c>
      <c r="K30" s="98">
        <v>53743477.339999981</v>
      </c>
      <c r="L30" s="98">
        <v>34308183.899999999</v>
      </c>
      <c r="M30" s="98">
        <v>51147142.100000001</v>
      </c>
      <c r="N30" s="98">
        <v>27552252.859999999</v>
      </c>
      <c r="O30" s="5">
        <f>SUM(C30:N30)</f>
        <v>491201256.59999996</v>
      </c>
      <c r="P30" s="3">
        <f>O30/O29-1</f>
        <v>9.6049714629478755E-2</v>
      </c>
    </row>
    <row r="31" spans="2:18" x14ac:dyDescent="0.25">
      <c r="B31" s="89">
        <v>2022</v>
      </c>
      <c r="C31" s="97">
        <v>42323110.050000004</v>
      </c>
      <c r="D31" s="99">
        <v>47567686.18</v>
      </c>
      <c r="E31" s="98">
        <v>34585472.929999992</v>
      </c>
      <c r="F31" s="98">
        <v>24647870.34</v>
      </c>
      <c r="G31" s="98">
        <v>40922535.82</v>
      </c>
      <c r="H31" s="98">
        <v>45118587.940000005</v>
      </c>
      <c r="I31" s="98">
        <v>41227984.499999985</v>
      </c>
      <c r="J31" s="98">
        <v>62617619.99000001</v>
      </c>
      <c r="K31" s="98">
        <v>68888098.629999936</v>
      </c>
      <c r="L31" s="98">
        <v>46441998.210000038</v>
      </c>
      <c r="M31" s="98">
        <v>52217824.800000004</v>
      </c>
      <c r="N31" s="98">
        <v>47900654.810000002</v>
      </c>
      <c r="O31" s="5">
        <v>554459444.20000005</v>
      </c>
      <c r="P31" s="3">
        <v>0.1287826257568252</v>
      </c>
      <c r="Q31" s="1"/>
      <c r="R31" s="107"/>
    </row>
    <row r="32" spans="2:18" x14ac:dyDescent="0.25">
      <c r="B32" s="89">
        <v>2023</v>
      </c>
      <c r="C32" s="97">
        <v>56729405.740000032</v>
      </c>
      <c r="D32" s="99">
        <v>43112767.259999961</v>
      </c>
      <c r="E32" s="98">
        <v>40954111.380000047</v>
      </c>
      <c r="F32" s="98">
        <v>52415651.939999983</v>
      </c>
      <c r="G32" s="98">
        <v>53204988.269999973</v>
      </c>
      <c r="H32" s="98">
        <v>47169146.830000006</v>
      </c>
      <c r="I32" s="98">
        <v>38099135.119999975</v>
      </c>
      <c r="J32" s="98">
        <v>47718776.280000001</v>
      </c>
      <c r="K32" s="98">
        <v>47787485.249999978</v>
      </c>
      <c r="L32" s="98">
        <v>45597973.539999947</v>
      </c>
      <c r="M32" s="98">
        <v>48661184.44000005</v>
      </c>
      <c r="N32" s="98">
        <v>47230289.919999912</v>
      </c>
      <c r="O32" s="5">
        <v>568680915.96999991</v>
      </c>
      <c r="P32" s="3">
        <v>2.5649255177751185E-2</v>
      </c>
      <c r="Q32" s="1"/>
      <c r="R32" s="107"/>
    </row>
    <row r="33" spans="2:18" x14ac:dyDescent="0.25">
      <c r="B33" s="89">
        <v>2024</v>
      </c>
      <c r="C33" s="97">
        <v>52965229.180000022</v>
      </c>
      <c r="D33" s="99">
        <v>31248227.199999988</v>
      </c>
      <c r="E33" s="98">
        <v>32909765.790000003</v>
      </c>
      <c r="F33" s="98">
        <v>36249422.760000028</v>
      </c>
      <c r="G33" s="98">
        <v>50996823.350000001</v>
      </c>
      <c r="H33" s="98">
        <v>38049306.230000004</v>
      </c>
      <c r="I33" s="98">
        <v>45321481.31000001</v>
      </c>
      <c r="J33" s="98">
        <v>55836615.600000001</v>
      </c>
      <c r="K33" s="98">
        <v>52265098.969999999</v>
      </c>
      <c r="L33" s="98">
        <v>55545288.099999987</v>
      </c>
      <c r="M33" s="98">
        <v>56879982.319999985</v>
      </c>
      <c r="N33" s="98">
        <v>55479719.029999986</v>
      </c>
      <c r="O33" s="5">
        <v>563746959.84000003</v>
      </c>
      <c r="P33" s="3">
        <v>-8.6761415610088211E-3</v>
      </c>
      <c r="Q33" s="119"/>
      <c r="R33" s="107"/>
    </row>
    <row r="34" spans="2:18" ht="15.75" thickBot="1" x14ac:dyDescent="0.3">
      <c r="B34" s="90">
        <v>2025</v>
      </c>
      <c r="C34" s="100">
        <v>51688032.860000007</v>
      </c>
      <c r="D34" s="101">
        <v>51840212.350000009</v>
      </c>
      <c r="E34" s="102">
        <v>44753026.469999976</v>
      </c>
      <c r="F34" s="103">
        <v>40667949.469999999</v>
      </c>
      <c r="G34" s="103">
        <v>49471774.779999994</v>
      </c>
      <c r="H34" s="102">
        <v>48434853.270000003</v>
      </c>
      <c r="I34" s="103">
        <v>46386281.429999992</v>
      </c>
      <c r="J34" s="103">
        <v>67542642.38000004</v>
      </c>
      <c r="K34" s="103">
        <v>71164921.290000007</v>
      </c>
      <c r="L34" s="103">
        <v>67605200</v>
      </c>
      <c r="M34" s="102"/>
      <c r="N34" s="102"/>
      <c r="O34" s="16"/>
      <c r="P34" s="17"/>
      <c r="Q34" s="119"/>
      <c r="R34" s="107"/>
    </row>
    <row r="35" spans="2:18" ht="15.75" thickBot="1" x14ac:dyDescent="0.3">
      <c r="B35" s="39" t="s">
        <v>22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Q35" s="109"/>
      <c r="R35" s="104"/>
    </row>
    <row r="36" spans="2:18" ht="15.75" thickBot="1" x14ac:dyDescent="0.3">
      <c r="B36"/>
      <c r="G36" s="123" t="s">
        <v>23</v>
      </c>
      <c r="H36" s="124"/>
      <c r="I36" s="124"/>
      <c r="J36" s="125"/>
      <c r="K36" s="1"/>
      <c r="L36" s="1"/>
      <c r="M36" s="1"/>
      <c r="N36" s="1"/>
      <c r="O36" s="1"/>
    </row>
    <row r="37" spans="2:18" ht="15.75" thickBot="1" x14ac:dyDescent="0.3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8" ht="15.75" thickBot="1" x14ac:dyDescent="0.3">
      <c r="B38" s="36" t="s">
        <v>4</v>
      </c>
      <c r="C38" s="8" t="s">
        <v>5</v>
      </c>
      <c r="D38" s="8" t="s">
        <v>6</v>
      </c>
      <c r="E38" s="8" t="s">
        <v>7</v>
      </c>
      <c r="F38" s="8" t="s">
        <v>8</v>
      </c>
      <c r="G38" s="8" t="s">
        <v>9</v>
      </c>
      <c r="H38" s="8" t="s">
        <v>10</v>
      </c>
      <c r="I38" s="8" t="s">
        <v>11</v>
      </c>
      <c r="J38" s="8" t="s">
        <v>12</v>
      </c>
      <c r="K38" s="8" t="s">
        <v>13</v>
      </c>
      <c r="L38" s="8" t="s">
        <v>14</v>
      </c>
      <c r="M38" s="8" t="s">
        <v>15</v>
      </c>
      <c r="N38" s="8" t="s">
        <v>16</v>
      </c>
      <c r="O38" s="10" t="s">
        <v>17</v>
      </c>
      <c r="P38" s="9" t="s">
        <v>18</v>
      </c>
    </row>
    <row r="39" spans="2:18" x14ac:dyDescent="0.25">
      <c r="B39" s="37">
        <v>2007</v>
      </c>
      <c r="C39" s="6">
        <v>2979.808</v>
      </c>
      <c r="D39" s="2">
        <v>600</v>
      </c>
      <c r="E39" s="2">
        <v>2608.19</v>
      </c>
      <c r="F39" s="2">
        <v>2681.3440000000001</v>
      </c>
      <c r="G39" s="2">
        <v>650</v>
      </c>
      <c r="H39" s="2">
        <v>2301.1099999999997</v>
      </c>
      <c r="I39" s="2">
        <v>4699.4840000000004</v>
      </c>
      <c r="J39" s="2">
        <v>3601.25</v>
      </c>
      <c r="K39" s="2">
        <v>4060</v>
      </c>
      <c r="L39" s="2">
        <v>2368.9679999999998</v>
      </c>
      <c r="M39" s="2">
        <v>2783.5</v>
      </c>
      <c r="N39" s="2">
        <v>3262.0160000000001</v>
      </c>
      <c r="O39" s="4">
        <f t="shared" ref="O39:O44" si="3">SUM(C39:N39)</f>
        <v>32595.670000000002</v>
      </c>
      <c r="P39" s="3"/>
    </row>
    <row r="40" spans="2:18" x14ac:dyDescent="0.25">
      <c r="B40" s="38">
        <v>2008</v>
      </c>
      <c r="C40" s="7">
        <v>1425</v>
      </c>
      <c r="D40" s="1">
        <v>200</v>
      </c>
      <c r="E40" s="1">
        <v>3267.6800000000003</v>
      </c>
      <c r="F40" s="1">
        <v>2024.5000000000002</v>
      </c>
      <c r="G40" s="1">
        <v>3900.375</v>
      </c>
      <c r="H40" s="1">
        <v>2900</v>
      </c>
      <c r="I40" s="1">
        <v>3560</v>
      </c>
      <c r="J40" s="1">
        <v>4250</v>
      </c>
      <c r="K40" s="1">
        <v>3535</v>
      </c>
      <c r="L40" s="1">
        <v>2980</v>
      </c>
      <c r="M40" s="1">
        <v>5940.92</v>
      </c>
      <c r="N40" s="1">
        <v>834</v>
      </c>
      <c r="O40" s="5">
        <f t="shared" si="3"/>
        <v>34817.474999999999</v>
      </c>
      <c r="P40" s="3">
        <f>+O40/O39-1</f>
        <v>6.8162581103563546E-2</v>
      </c>
    </row>
    <row r="41" spans="2:18" x14ac:dyDescent="0.25">
      <c r="B41" s="38">
        <v>2009</v>
      </c>
      <c r="C41" s="7">
        <v>1200</v>
      </c>
      <c r="D41" s="1">
        <v>3831.9999999999964</v>
      </c>
      <c r="E41" s="1">
        <v>2635.0000000000005</v>
      </c>
      <c r="F41" s="1">
        <v>2362.5000000000009</v>
      </c>
      <c r="G41" s="1">
        <v>3832.5</v>
      </c>
      <c r="H41" s="1">
        <v>4150.0847599999997</v>
      </c>
      <c r="I41" s="1">
        <v>5426.5999999999995</v>
      </c>
      <c r="J41" s="1">
        <v>5542.1880000000001</v>
      </c>
      <c r="K41" s="1">
        <v>5994.8000000000011</v>
      </c>
      <c r="L41" s="1">
        <v>3757.3999999999996</v>
      </c>
      <c r="M41" s="1">
        <v>6348.7999999999993</v>
      </c>
      <c r="N41" s="1">
        <v>6570.8879999999999</v>
      </c>
      <c r="O41" s="5">
        <f t="shared" si="3"/>
        <v>51652.760759999997</v>
      </c>
      <c r="P41" s="3">
        <f>+O41/O40-1</f>
        <v>0.48352977233415118</v>
      </c>
    </row>
    <row r="42" spans="2:18" x14ac:dyDescent="0.25">
      <c r="B42" s="38">
        <v>2010</v>
      </c>
      <c r="C42" s="7">
        <v>4034.2</v>
      </c>
      <c r="D42" s="1">
        <v>4095.5749999999998</v>
      </c>
      <c r="E42" s="1">
        <v>4992.25</v>
      </c>
      <c r="F42" s="1">
        <v>7453</v>
      </c>
      <c r="G42" s="1">
        <v>3534.25</v>
      </c>
      <c r="H42" s="1">
        <v>3543.5</v>
      </c>
      <c r="I42" s="1">
        <v>4432.5</v>
      </c>
      <c r="J42" s="1">
        <v>4213.5</v>
      </c>
      <c r="K42" s="1">
        <v>5165</v>
      </c>
      <c r="L42" s="1">
        <v>7413</v>
      </c>
      <c r="M42" s="1">
        <v>6389.8279999999995</v>
      </c>
      <c r="N42" s="1">
        <v>4767.75</v>
      </c>
      <c r="O42" s="5">
        <f t="shared" si="3"/>
        <v>60034.353000000003</v>
      </c>
      <c r="P42" s="3">
        <f>+O42/O41-1</f>
        <v>0.16226803982355054</v>
      </c>
    </row>
    <row r="43" spans="2:18" x14ac:dyDescent="0.25">
      <c r="B43" s="38">
        <v>2011</v>
      </c>
      <c r="C43" s="7">
        <v>4366.25</v>
      </c>
      <c r="D43" s="1">
        <v>2664.75</v>
      </c>
      <c r="E43" s="1">
        <v>5157.75</v>
      </c>
      <c r="F43" s="1">
        <v>5313.8</v>
      </c>
      <c r="G43" s="1">
        <v>4493.8</v>
      </c>
      <c r="H43" s="1">
        <v>2553</v>
      </c>
      <c r="I43" s="1">
        <v>4250</v>
      </c>
      <c r="J43" s="1">
        <v>3400</v>
      </c>
      <c r="K43" s="1">
        <v>5664</v>
      </c>
      <c r="L43" s="1">
        <v>3789.75</v>
      </c>
      <c r="M43" s="1">
        <v>4709.3999999999996</v>
      </c>
      <c r="N43" s="1">
        <v>2967.95</v>
      </c>
      <c r="O43" s="5">
        <f t="shared" si="3"/>
        <v>49330.45</v>
      </c>
      <c r="P43" s="3">
        <f>+O43/O42-1</f>
        <v>-0.17829629978689043</v>
      </c>
    </row>
    <row r="44" spans="2:18" x14ac:dyDescent="0.25">
      <c r="B44" s="38">
        <v>2012</v>
      </c>
      <c r="C44" s="7">
        <v>2836.5</v>
      </c>
      <c r="D44" s="1">
        <v>4785.25</v>
      </c>
      <c r="E44" s="1">
        <v>7443.4</v>
      </c>
      <c r="F44" s="1">
        <v>6294.25</v>
      </c>
      <c r="G44" s="1">
        <v>2342.25</v>
      </c>
      <c r="H44" s="1">
        <v>1343.5</v>
      </c>
      <c r="I44" s="1">
        <v>2753.25</v>
      </c>
      <c r="J44" s="1">
        <v>6982.05</v>
      </c>
      <c r="K44" s="1">
        <v>10771</v>
      </c>
      <c r="L44" s="1">
        <v>3650</v>
      </c>
      <c r="M44" s="1">
        <v>3413.75</v>
      </c>
      <c r="N44" s="1">
        <v>5420</v>
      </c>
      <c r="O44" s="5">
        <f t="shared" si="3"/>
        <v>58035.200000000004</v>
      </c>
      <c r="P44" s="3">
        <f>+O44/O43-1</f>
        <v>0.17645794838684847</v>
      </c>
    </row>
    <row r="45" spans="2:18" x14ac:dyDescent="0.25">
      <c r="B45" s="38">
        <v>2013</v>
      </c>
      <c r="C45" s="7">
        <v>4663.5</v>
      </c>
      <c r="D45" s="1">
        <v>5295.5</v>
      </c>
      <c r="E45" s="1">
        <v>6365.5</v>
      </c>
      <c r="F45" s="1">
        <v>3940</v>
      </c>
      <c r="G45" s="1">
        <v>3460</v>
      </c>
      <c r="H45" s="1">
        <v>4008.5</v>
      </c>
      <c r="I45" s="1">
        <v>7644.15</v>
      </c>
      <c r="J45" s="1">
        <v>11106.324999999999</v>
      </c>
      <c r="K45" s="1">
        <v>6650</v>
      </c>
      <c r="L45" s="1">
        <v>6836</v>
      </c>
      <c r="M45" s="1">
        <v>5879.35</v>
      </c>
      <c r="N45" s="1">
        <v>8893.25</v>
      </c>
      <c r="O45" s="5">
        <f t="shared" ref="O45:O50" si="4">SUM(C45:N45)</f>
        <v>74742.074999999997</v>
      </c>
      <c r="P45" s="3">
        <f t="shared" ref="P45:P50" si="5">O45/O44-1</f>
        <v>0.28787485870644014</v>
      </c>
    </row>
    <row r="46" spans="2:18" x14ac:dyDescent="0.25">
      <c r="B46" s="38">
        <v>2014</v>
      </c>
      <c r="C46" s="7">
        <v>9530</v>
      </c>
      <c r="D46" s="1">
        <v>8317</v>
      </c>
      <c r="E46" s="1">
        <v>3849.5</v>
      </c>
      <c r="F46" s="1">
        <v>8263</v>
      </c>
      <c r="G46" s="1">
        <v>5975</v>
      </c>
      <c r="H46" s="1">
        <v>4542</v>
      </c>
      <c r="I46" s="1">
        <v>2404.5</v>
      </c>
      <c r="J46" s="1">
        <v>1524</v>
      </c>
      <c r="K46" s="1">
        <v>4335</v>
      </c>
      <c r="L46" s="1">
        <v>2995.4</v>
      </c>
      <c r="M46" s="1">
        <v>4403.5</v>
      </c>
      <c r="N46" s="1">
        <v>2263</v>
      </c>
      <c r="O46" s="5">
        <f t="shared" si="4"/>
        <v>58401.9</v>
      </c>
      <c r="P46" s="3">
        <f t="shared" si="5"/>
        <v>-0.21862083705864466</v>
      </c>
    </row>
    <row r="47" spans="2:18" x14ac:dyDescent="0.25">
      <c r="B47" s="38">
        <v>2015</v>
      </c>
      <c r="C47" s="7">
        <v>2325</v>
      </c>
      <c r="D47" s="1">
        <v>2684</v>
      </c>
      <c r="E47" s="1">
        <v>12140.25</v>
      </c>
      <c r="F47" s="1">
        <v>12040.5</v>
      </c>
      <c r="G47" s="1">
        <v>8627.25</v>
      </c>
      <c r="H47" s="1">
        <v>5396.5</v>
      </c>
      <c r="I47" s="1">
        <v>6000.5</v>
      </c>
      <c r="J47" s="1">
        <v>3999.75</v>
      </c>
      <c r="K47" s="1">
        <v>15619</v>
      </c>
      <c r="L47" s="1">
        <v>9356.5</v>
      </c>
      <c r="M47" s="1">
        <v>11181.75</v>
      </c>
      <c r="N47" s="1">
        <v>7037.75</v>
      </c>
      <c r="O47" s="5">
        <f t="shared" si="4"/>
        <v>96408.75</v>
      </c>
      <c r="P47" s="3">
        <f t="shared" si="5"/>
        <v>0.65078105335614067</v>
      </c>
    </row>
    <row r="48" spans="2:18" x14ac:dyDescent="0.25">
      <c r="B48" s="38">
        <v>2016</v>
      </c>
      <c r="C48" s="7">
        <v>3229.2</v>
      </c>
      <c r="D48" s="1">
        <v>9324.5</v>
      </c>
      <c r="E48" s="1">
        <v>12389.25</v>
      </c>
      <c r="F48" s="1">
        <v>21386.5</v>
      </c>
      <c r="G48" s="1">
        <v>17352.25</v>
      </c>
      <c r="H48" s="1">
        <v>8663</v>
      </c>
      <c r="I48" s="1">
        <v>10765.75</v>
      </c>
      <c r="J48" s="1">
        <v>9758</v>
      </c>
      <c r="K48" s="1">
        <v>10676.9</v>
      </c>
      <c r="L48" s="1">
        <v>8378.6999999999989</v>
      </c>
      <c r="M48" s="40">
        <v>8347.9999999999964</v>
      </c>
      <c r="N48" s="1">
        <v>6428</v>
      </c>
      <c r="O48" s="5">
        <f t="shared" si="4"/>
        <v>126700.04999999999</v>
      </c>
      <c r="P48" s="3">
        <f t="shared" si="5"/>
        <v>0.31419658485355306</v>
      </c>
    </row>
    <row r="49" spans="2:18" x14ac:dyDescent="0.25">
      <c r="B49" s="38">
        <v>2017</v>
      </c>
      <c r="C49" s="7">
        <v>9328.5999999999985</v>
      </c>
      <c r="D49" s="1">
        <v>5525.75</v>
      </c>
      <c r="E49" s="1">
        <v>10457.450000000001</v>
      </c>
      <c r="F49" s="1">
        <v>5673.25</v>
      </c>
      <c r="G49" s="1">
        <v>7083.2499999999991</v>
      </c>
      <c r="H49" s="1">
        <v>8581.8999999999978</v>
      </c>
      <c r="I49" s="1">
        <v>5703</v>
      </c>
      <c r="J49" s="1">
        <v>5053.75</v>
      </c>
      <c r="K49" s="1">
        <v>9775.6749999999993</v>
      </c>
      <c r="L49" s="1">
        <v>14639.95</v>
      </c>
      <c r="M49" s="1">
        <v>16722.25</v>
      </c>
      <c r="N49" s="1">
        <v>9420.4599999999991</v>
      </c>
      <c r="O49" s="5">
        <f t="shared" si="4"/>
        <v>107965.285</v>
      </c>
      <c r="P49" s="3">
        <f t="shared" si="5"/>
        <v>-0.14786706871859945</v>
      </c>
    </row>
    <row r="50" spans="2:18" x14ac:dyDescent="0.25">
      <c r="B50" s="38">
        <v>2018</v>
      </c>
      <c r="C50" s="95">
        <v>6125.25</v>
      </c>
      <c r="D50" s="91">
        <v>7870.9770000000008</v>
      </c>
      <c r="E50" s="91">
        <v>11712.65</v>
      </c>
      <c r="F50" s="91">
        <v>11863.918</v>
      </c>
      <c r="G50" s="91">
        <v>9226.5419999999995</v>
      </c>
      <c r="H50" s="91">
        <v>7691.25</v>
      </c>
      <c r="I50" s="91">
        <v>11368.261999999999</v>
      </c>
      <c r="J50" s="91">
        <v>15401.15</v>
      </c>
      <c r="K50" s="91">
        <v>13329.7575</v>
      </c>
      <c r="L50" s="91">
        <v>19219.25</v>
      </c>
      <c r="M50" s="91">
        <v>17836.260000000002</v>
      </c>
      <c r="N50" s="91">
        <v>12509.05</v>
      </c>
      <c r="O50" s="5">
        <f t="shared" si="4"/>
        <v>144154.31649999999</v>
      </c>
      <c r="P50" s="3">
        <f t="shared" si="5"/>
        <v>0.33519136729922017</v>
      </c>
    </row>
    <row r="51" spans="2:18" x14ac:dyDescent="0.25">
      <c r="B51" s="38" t="s">
        <v>19</v>
      </c>
      <c r="C51" s="95">
        <v>11243.431500000001</v>
      </c>
      <c r="D51" s="91">
        <v>7916.8434999999999</v>
      </c>
      <c r="E51" s="91">
        <v>9902.2939999999999</v>
      </c>
      <c r="F51" s="91">
        <v>8989.6840000000011</v>
      </c>
      <c r="G51" s="91">
        <v>11946</v>
      </c>
      <c r="H51" s="91">
        <v>9869.25</v>
      </c>
      <c r="I51" s="91">
        <v>14083.405499999999</v>
      </c>
      <c r="J51" s="91">
        <v>12908.259</v>
      </c>
      <c r="K51" s="91">
        <v>9685.34</v>
      </c>
      <c r="L51" s="91">
        <v>9821.0590000000011</v>
      </c>
      <c r="M51" s="91">
        <v>11127.831249999999</v>
      </c>
      <c r="N51" s="91">
        <v>13976.8099</v>
      </c>
      <c r="O51" s="5">
        <f>SUM(C51:N51)</f>
        <v>131470.20765000003</v>
      </c>
      <c r="P51" s="3">
        <f>O51/O50-1</f>
        <v>-8.7989795643753532E-2</v>
      </c>
    </row>
    <row r="52" spans="2:18" x14ac:dyDescent="0.25">
      <c r="B52" s="38" t="s">
        <v>20</v>
      </c>
      <c r="C52" s="95">
        <v>12912.0021</v>
      </c>
      <c r="D52" s="91">
        <v>6114.0074999999997</v>
      </c>
      <c r="E52" s="91">
        <v>9657.1332500000008</v>
      </c>
      <c r="F52" s="91">
        <v>9189.4821499999998</v>
      </c>
      <c r="G52" s="91">
        <v>11397.6891</v>
      </c>
      <c r="H52" s="91">
        <v>13394.826500000001</v>
      </c>
      <c r="I52" s="91">
        <v>15863.932999999999</v>
      </c>
      <c r="J52" s="91">
        <v>12412.640250000002</v>
      </c>
      <c r="K52" s="91">
        <v>17188.504500000003</v>
      </c>
      <c r="L52" s="91">
        <v>18254.946000000004</v>
      </c>
      <c r="M52" s="91">
        <v>10600.029500000001</v>
      </c>
      <c r="N52" s="91">
        <v>9696.5395000000008</v>
      </c>
      <c r="O52" s="5">
        <f>SUM(C52:N52)</f>
        <v>146681.73335000002</v>
      </c>
      <c r="P52" s="3">
        <f>O52/O51-1</f>
        <v>0.11570321498613678</v>
      </c>
    </row>
    <row r="53" spans="2:18" x14ac:dyDescent="0.25">
      <c r="B53" s="38" t="s">
        <v>21</v>
      </c>
      <c r="C53" s="95">
        <v>12613.502</v>
      </c>
      <c r="D53" s="91">
        <v>9947.8029999999981</v>
      </c>
      <c r="E53" s="91">
        <v>11397.786</v>
      </c>
      <c r="F53" s="91">
        <v>9128.0250000000015</v>
      </c>
      <c r="G53" s="91">
        <v>10908.964</v>
      </c>
      <c r="H53" s="91">
        <v>14353.072</v>
      </c>
      <c r="I53" s="91">
        <v>13207.831</v>
      </c>
      <c r="J53" s="91">
        <v>12570.253999999999</v>
      </c>
      <c r="K53" s="91">
        <v>14523.915500000001</v>
      </c>
      <c r="L53" s="91">
        <v>9989.0480000000007</v>
      </c>
      <c r="M53" s="91">
        <v>14735.202499999999</v>
      </c>
      <c r="N53" s="91">
        <v>7801.0580000000018</v>
      </c>
      <c r="O53" s="5">
        <f>SUM(C53:N53)</f>
        <v>141176.46099999998</v>
      </c>
      <c r="P53" s="3">
        <f>O53/O52-1</f>
        <v>-3.7532092267166028E-2</v>
      </c>
    </row>
    <row r="54" spans="2:18" x14ac:dyDescent="0.25">
      <c r="B54" s="89">
        <v>2022</v>
      </c>
      <c r="C54" s="95">
        <v>11724.053</v>
      </c>
      <c r="D54" s="91">
        <v>12563.712900000002</v>
      </c>
      <c r="E54" s="91">
        <v>8902.6260500000008</v>
      </c>
      <c r="F54" s="91">
        <v>6129.1101000000008</v>
      </c>
      <c r="G54" s="91">
        <v>9715.0084999999999</v>
      </c>
      <c r="H54" s="91">
        <v>10209.516500000002</v>
      </c>
      <c r="I54" s="91">
        <v>9837.7562500000004</v>
      </c>
      <c r="J54" s="91">
        <v>15155.111000000001</v>
      </c>
      <c r="K54" s="91">
        <v>16480.157500000001</v>
      </c>
      <c r="L54" s="91">
        <v>11598.053</v>
      </c>
      <c r="M54" s="91">
        <v>13640.1975</v>
      </c>
      <c r="N54" s="91">
        <v>12902.356000000002</v>
      </c>
      <c r="O54" s="5">
        <v>138857.65830000001</v>
      </c>
      <c r="P54" s="3">
        <v>-1.6424853573854481E-2</v>
      </c>
      <c r="Q54" s="1"/>
      <c r="R54" s="107"/>
    </row>
    <row r="55" spans="2:18" x14ac:dyDescent="0.25">
      <c r="B55" s="89">
        <v>2023</v>
      </c>
      <c r="C55" s="91">
        <v>15188.008050000002</v>
      </c>
      <c r="D55" s="91">
        <v>11595.886200000003</v>
      </c>
      <c r="E55" s="91">
        <v>11071.353000000001</v>
      </c>
      <c r="F55" s="91">
        <v>13782.527</v>
      </c>
      <c r="G55" s="91">
        <v>13945.765799999999</v>
      </c>
      <c r="H55" s="91">
        <v>12106.234499999999</v>
      </c>
      <c r="I55" s="91">
        <v>10188.842500000001</v>
      </c>
      <c r="J55" s="91">
        <v>13344.796999999997</v>
      </c>
      <c r="K55" s="91">
        <v>14712.011500000001</v>
      </c>
      <c r="L55" s="91">
        <v>13776.57598</v>
      </c>
      <c r="M55" s="91">
        <v>15479.181490000001</v>
      </c>
      <c r="N55" s="91">
        <v>14347.4998</v>
      </c>
      <c r="O55" s="5">
        <v>159538.68281999996</v>
      </c>
      <c r="P55" s="3">
        <v>0.14893686652355087</v>
      </c>
      <c r="Q55" s="1"/>
      <c r="R55" s="107"/>
    </row>
    <row r="56" spans="2:18" x14ac:dyDescent="0.25">
      <c r="B56" s="89">
        <v>2024</v>
      </c>
      <c r="C56" s="91">
        <v>15889.67476</v>
      </c>
      <c r="D56" s="91">
        <v>9377.7311600000012</v>
      </c>
      <c r="E56" s="91">
        <v>9550.4549200000001</v>
      </c>
      <c r="F56" s="91">
        <v>10310.999800000001</v>
      </c>
      <c r="G56" s="91">
        <v>14162.855880000001</v>
      </c>
      <c r="H56" s="91">
        <v>10721.299680000002</v>
      </c>
      <c r="I56" s="91">
        <v>12738.299890000002</v>
      </c>
      <c r="J56" s="91">
        <v>15574.264789999997</v>
      </c>
      <c r="K56" s="91">
        <v>14317.647859999999</v>
      </c>
      <c r="L56" s="91">
        <v>15273.569879999999</v>
      </c>
      <c r="M56" s="91">
        <v>15556.280969999998</v>
      </c>
      <c r="N56" s="91">
        <v>15143.799799999997</v>
      </c>
      <c r="O56" s="5">
        <v>158616.87939000002</v>
      </c>
      <c r="P56" s="3">
        <v>-5.7779305539332748E-3</v>
      </c>
      <c r="Q56" s="119"/>
      <c r="R56" s="107"/>
    </row>
    <row r="57" spans="2:18" ht="15.75" thickBot="1" x14ac:dyDescent="0.3">
      <c r="B57" s="90">
        <v>2025</v>
      </c>
      <c r="C57" s="96">
        <v>13921.492330000003</v>
      </c>
      <c r="D57" s="92">
        <v>13126.750000000002</v>
      </c>
      <c r="E57" s="96">
        <v>11116.381499999992</v>
      </c>
      <c r="F57" s="96">
        <v>10247.333999999999</v>
      </c>
      <c r="G57" s="92">
        <v>11989.13493</v>
      </c>
      <c r="H57" s="92">
        <v>11708.424939999999</v>
      </c>
      <c r="I57" s="92">
        <v>11142.483450000002</v>
      </c>
      <c r="J57" s="92">
        <v>16138.349990000001</v>
      </c>
      <c r="K57" s="92">
        <v>17876.615479999989</v>
      </c>
      <c r="L57" s="96">
        <v>17225</v>
      </c>
      <c r="M57" s="96"/>
      <c r="N57" s="96"/>
      <c r="O57" s="16"/>
      <c r="P57" s="17"/>
      <c r="Q57" s="119"/>
      <c r="R57" s="107"/>
    </row>
    <row r="58" spans="2:18" ht="15.75" thickBot="1" x14ac:dyDescent="0.3">
      <c r="B58" s="39" t="s">
        <v>22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Q58" s="109"/>
      <c r="R58" s="104"/>
    </row>
    <row r="59" spans="2:18" ht="15.75" thickBot="1" x14ac:dyDescent="0.3">
      <c r="E59" s="14"/>
      <c r="G59" s="123" t="s">
        <v>24</v>
      </c>
      <c r="H59" s="124"/>
      <c r="I59" s="124"/>
      <c r="J59" s="125"/>
      <c r="K59" s="1"/>
      <c r="L59" s="1"/>
      <c r="M59" s="1"/>
      <c r="N59" s="1"/>
      <c r="O59" s="1"/>
    </row>
    <row r="60" spans="2:18" ht="15.75" thickBot="1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8" ht="15.75" thickBot="1" x14ac:dyDescent="0.3">
      <c r="B61" s="36" t="s">
        <v>4</v>
      </c>
      <c r="C61" s="11" t="s">
        <v>5</v>
      </c>
      <c r="D61" s="11" t="s">
        <v>6</v>
      </c>
      <c r="E61" s="11" t="s">
        <v>7</v>
      </c>
      <c r="F61" s="11" t="s">
        <v>8</v>
      </c>
      <c r="G61" s="11" t="s">
        <v>9</v>
      </c>
      <c r="H61" s="11" t="s">
        <v>10</v>
      </c>
      <c r="I61" s="11" t="s">
        <v>11</v>
      </c>
      <c r="J61" s="11" t="s">
        <v>12</v>
      </c>
      <c r="K61" s="11" t="s">
        <v>13</v>
      </c>
      <c r="L61" s="11" t="s">
        <v>14</v>
      </c>
      <c r="M61" s="11" t="s">
        <v>15</v>
      </c>
      <c r="N61" s="11" t="s">
        <v>16</v>
      </c>
      <c r="O61" s="10" t="s">
        <v>25</v>
      </c>
      <c r="P61" s="9" t="s">
        <v>26</v>
      </c>
    </row>
    <row r="62" spans="2:18" x14ac:dyDescent="0.25">
      <c r="B62" s="37">
        <v>2007</v>
      </c>
      <c r="C62" s="6">
        <v>2248.1177310752905</v>
      </c>
      <c r="D62" s="2">
        <v>2441.7316666666666</v>
      </c>
      <c r="E62" s="2">
        <v>2364.8632960022082</v>
      </c>
      <c r="F62" s="2">
        <v>2533.0827488006016</v>
      </c>
      <c r="G62" s="2">
        <v>3081.7592923076922</v>
      </c>
      <c r="H62" s="2">
        <v>2719.0738382780487</v>
      </c>
      <c r="I62" s="2">
        <v>2654.7620377045646</v>
      </c>
      <c r="J62" s="2">
        <v>3308.398195071155</v>
      </c>
      <c r="K62" s="2">
        <v>3034.6409384236454</v>
      </c>
      <c r="L62" s="2">
        <v>3810.5693027512402</v>
      </c>
      <c r="M62" s="2">
        <v>3403.119859888629</v>
      </c>
      <c r="N62" s="12">
        <v>3264.4215203113649</v>
      </c>
      <c r="O62" s="4">
        <f t="shared" ref="O62:O70" si="6">AVERAGE(C62:N62)</f>
        <v>2905.3783689400921</v>
      </c>
      <c r="P62" s="4">
        <f t="shared" ref="P62:P77" si="7">O16/O39</f>
        <v>2921.9656414486954</v>
      </c>
    </row>
    <row r="63" spans="2:18" x14ac:dyDescent="0.25">
      <c r="B63" s="38">
        <v>2008</v>
      </c>
      <c r="C63" s="7">
        <v>4294.2956350877184</v>
      </c>
      <c r="D63" s="1">
        <v>3867.5</v>
      </c>
      <c r="E63" s="1">
        <v>4301.14565991774</v>
      </c>
      <c r="F63" s="1">
        <v>4246.8230229686351</v>
      </c>
      <c r="G63" s="1">
        <v>4402.976295868988</v>
      </c>
      <c r="H63" s="1">
        <v>4872.1905827586206</v>
      </c>
      <c r="I63" s="1">
        <v>4414.2536039325842</v>
      </c>
      <c r="J63" s="1">
        <v>4706.7925976470588</v>
      </c>
      <c r="K63" s="1">
        <v>4026.985850070721</v>
      </c>
      <c r="L63" s="1">
        <v>3287.7666073825508</v>
      </c>
      <c r="M63" s="1">
        <v>3140.9928209772224</v>
      </c>
      <c r="N63" s="13">
        <v>3283.7068585131892</v>
      </c>
      <c r="O63" s="5">
        <f t="shared" si="6"/>
        <v>4070.4524612604196</v>
      </c>
      <c r="P63" s="5">
        <f t="shared" si="7"/>
        <v>4078.3684896736486</v>
      </c>
    </row>
    <row r="64" spans="2:18" x14ac:dyDescent="0.25">
      <c r="B64" s="38">
        <v>2009</v>
      </c>
      <c r="C64" s="7">
        <v>1755.1416666666667</v>
      </c>
      <c r="D64" s="1">
        <v>1731.1426069937372</v>
      </c>
      <c r="E64" s="1">
        <v>1992.7603567362428</v>
      </c>
      <c r="F64" s="1">
        <v>2004.7506285714283</v>
      </c>
      <c r="G64" s="1">
        <v>2259.3784396607957</v>
      </c>
      <c r="H64" s="1">
        <v>2148.3724756503525</v>
      </c>
      <c r="I64" s="1">
        <v>2163.7611027162498</v>
      </c>
      <c r="J64" s="1">
        <v>2350.0196077794549</v>
      </c>
      <c r="K64" s="1">
        <v>2244.1857726696467</v>
      </c>
      <c r="L64" s="1">
        <v>2253.7211875232874</v>
      </c>
      <c r="M64" s="1">
        <v>2371.3072533392137</v>
      </c>
      <c r="N64" s="13">
        <v>2825.1513113600481</v>
      </c>
      <c r="O64" s="5">
        <f t="shared" si="6"/>
        <v>2174.9743674722604</v>
      </c>
      <c r="P64" s="5">
        <f t="shared" si="7"/>
        <v>2257.5454063687112</v>
      </c>
    </row>
    <row r="65" spans="2:18" x14ac:dyDescent="0.25">
      <c r="B65" s="38">
        <v>2010</v>
      </c>
      <c r="C65" s="7">
        <v>2848.2486316989734</v>
      </c>
      <c r="D65" s="1">
        <v>2808.184032767072</v>
      </c>
      <c r="E65" s="1">
        <v>3006.5809444639185</v>
      </c>
      <c r="F65" s="1">
        <v>3319.7685093251048</v>
      </c>
      <c r="G65" s="1">
        <v>3088.0665035014499</v>
      </c>
      <c r="H65" s="1">
        <v>3428.4148412586428</v>
      </c>
      <c r="I65" s="1">
        <v>3354.4835961646922</v>
      </c>
      <c r="J65" s="1">
        <v>3643.4938768244924</v>
      </c>
      <c r="K65" s="1">
        <v>3629.3696030977735</v>
      </c>
      <c r="L65" s="1">
        <v>3446.1154728180222</v>
      </c>
      <c r="M65" s="1">
        <v>3674.5955603186817</v>
      </c>
      <c r="N65" s="13">
        <v>3668.1047454249906</v>
      </c>
      <c r="O65" s="5">
        <f t="shared" si="6"/>
        <v>3326.2855264719851</v>
      </c>
      <c r="P65" s="5">
        <f t="shared" si="7"/>
        <v>3352.8629248323869</v>
      </c>
    </row>
    <row r="66" spans="2:18" x14ac:dyDescent="0.25">
      <c r="B66" s="38">
        <v>2011</v>
      </c>
      <c r="C66" s="7">
        <v>3610.3065170340683</v>
      </c>
      <c r="D66" s="1">
        <v>3666.6065447040055</v>
      </c>
      <c r="E66" s="1">
        <v>4114.2997043284386</v>
      </c>
      <c r="F66" s="1">
        <v>4558.4771331250704</v>
      </c>
      <c r="G66" s="1">
        <v>4864.6113890248789</v>
      </c>
      <c r="H66" s="1">
        <v>4892.6184880532701</v>
      </c>
      <c r="I66" s="1">
        <v>4748.0894117647058</v>
      </c>
      <c r="J66" s="1">
        <v>4050.5876470588237</v>
      </c>
      <c r="K66" s="1">
        <v>4467.5650529661025</v>
      </c>
      <c r="L66" s="1">
        <v>4091.5351566726031</v>
      </c>
      <c r="M66" s="1">
        <v>4145.6355374357663</v>
      </c>
      <c r="N66" s="1">
        <v>4170.5313094897156</v>
      </c>
      <c r="O66" s="5">
        <f t="shared" si="6"/>
        <v>4281.7386576381205</v>
      </c>
      <c r="P66" s="5">
        <f t="shared" si="7"/>
        <v>4297.3832103700661</v>
      </c>
    </row>
    <row r="67" spans="2:18" x14ac:dyDescent="0.25">
      <c r="B67" s="38">
        <v>2012</v>
      </c>
      <c r="C67" s="7">
        <v>3876.175007932311</v>
      </c>
      <c r="D67" s="1">
        <v>3889.0394044198315</v>
      </c>
      <c r="E67" s="1">
        <v>4031.6957640325663</v>
      </c>
      <c r="F67" s="1">
        <v>4111.6268292489176</v>
      </c>
      <c r="G67" s="1">
        <v>3845.3972718539867</v>
      </c>
      <c r="H67" s="1">
        <v>3986.3774692966131</v>
      </c>
      <c r="I67" s="1">
        <v>3577.4450631072355</v>
      </c>
      <c r="J67" s="1">
        <v>3666.4742045674261</v>
      </c>
      <c r="K67" s="1">
        <v>3517.606945501811</v>
      </c>
      <c r="L67" s="1">
        <v>3329.7533369862999</v>
      </c>
      <c r="M67" s="1">
        <v>3413.8774661296229</v>
      </c>
      <c r="N67" s="1">
        <v>3540.7968302583017</v>
      </c>
      <c r="O67" s="5">
        <f t="shared" si="6"/>
        <v>3732.1887994445774</v>
      </c>
      <c r="P67" s="5">
        <f t="shared" si="7"/>
        <v>3725.1978364854431</v>
      </c>
    </row>
    <row r="68" spans="2:18" x14ac:dyDescent="0.25">
      <c r="B68" s="38">
        <v>2013</v>
      </c>
      <c r="C68" s="7">
        <v>3710.7666859654769</v>
      </c>
      <c r="D68" s="1">
        <v>3941.0290756302516</v>
      </c>
      <c r="E68" s="1">
        <v>3898.7095122142787</v>
      </c>
      <c r="F68" s="1">
        <v>4257.8840786802039</v>
      </c>
      <c r="G68" s="1">
        <v>4521.6339884393055</v>
      </c>
      <c r="H68" s="1">
        <v>3839.8553324186109</v>
      </c>
      <c r="I68" s="1">
        <v>4486.7515197896446</v>
      </c>
      <c r="J68" s="1">
        <v>4818.062645384497</v>
      </c>
      <c r="K68" s="1">
        <v>4954.7733187969925</v>
      </c>
      <c r="L68" s="1">
        <v>4985.1666354593326</v>
      </c>
      <c r="M68" s="1">
        <v>4987.8753603714695</v>
      </c>
      <c r="N68" s="1">
        <v>4982.208282686307</v>
      </c>
      <c r="O68" s="5">
        <f t="shared" si="6"/>
        <v>4448.7263696530308</v>
      </c>
      <c r="P68" s="5">
        <f t="shared" si="7"/>
        <v>4539.2744852213418</v>
      </c>
    </row>
    <row r="69" spans="2:18" x14ac:dyDescent="0.25">
      <c r="B69" s="38">
        <v>2014</v>
      </c>
      <c r="C69" s="7">
        <v>4994.7037376705139</v>
      </c>
      <c r="D69" s="1">
        <v>5138.4723457977652</v>
      </c>
      <c r="E69" s="1">
        <v>4944.5931731393684</v>
      </c>
      <c r="F69" s="1">
        <v>5149.338366210819</v>
      </c>
      <c r="G69" s="1">
        <v>5308.7477573221759</v>
      </c>
      <c r="H69" s="1">
        <v>4918.4690466754737</v>
      </c>
      <c r="I69" s="1">
        <v>4515.179043460178</v>
      </c>
      <c r="J69" s="1">
        <v>4728.9464238845139</v>
      </c>
      <c r="K69" s="1">
        <v>4863.2283806228379</v>
      </c>
      <c r="L69" s="1">
        <v>3935.0024070241034</v>
      </c>
      <c r="M69" s="1">
        <v>4479.6896446008859</v>
      </c>
      <c r="N69" s="1">
        <v>3369.4697481219587</v>
      </c>
      <c r="O69" s="5">
        <f t="shared" si="6"/>
        <v>4695.4866728775487</v>
      </c>
      <c r="P69" s="5">
        <f t="shared" si="7"/>
        <v>4867.3576837397422</v>
      </c>
    </row>
    <row r="70" spans="2:18" x14ac:dyDescent="0.25">
      <c r="B70" s="38">
        <v>2015</v>
      </c>
      <c r="C70" s="7">
        <v>3652.3892043010756</v>
      </c>
      <c r="D70" s="1">
        <v>3195.2023658718326</v>
      </c>
      <c r="E70" s="1">
        <v>2588.7407401000787</v>
      </c>
      <c r="F70" s="1">
        <v>2755.7230629957221</v>
      </c>
      <c r="G70" s="1">
        <v>2845.6393508939673</v>
      </c>
      <c r="H70" s="1">
        <v>2910.9601352728619</v>
      </c>
      <c r="I70" s="1">
        <v>3119.823356386969</v>
      </c>
      <c r="J70" s="1">
        <v>2585.8885905369066</v>
      </c>
      <c r="K70" s="1">
        <v>3086.406469684362</v>
      </c>
      <c r="L70" s="1">
        <v>3534.5690087105218</v>
      </c>
      <c r="M70" s="1">
        <v>3351.1862508104723</v>
      </c>
      <c r="N70" s="1">
        <v>2342.2171048985838</v>
      </c>
      <c r="O70" s="5">
        <f t="shared" si="6"/>
        <v>2997.395470038613</v>
      </c>
      <c r="P70" s="5">
        <f t="shared" si="7"/>
        <v>2968.9448377870272</v>
      </c>
    </row>
    <row r="71" spans="2:18" x14ac:dyDescent="0.25">
      <c r="B71" s="38">
        <v>2016</v>
      </c>
      <c r="C71" s="7">
        <v>2350.68873714852</v>
      </c>
      <c r="D71" s="1">
        <v>2413.944736983216</v>
      </c>
      <c r="E71" s="1">
        <v>2362.214076719737</v>
      </c>
      <c r="F71" s="1">
        <v>2343.9729506931963</v>
      </c>
      <c r="G71" s="1">
        <v>2397.6513760463358</v>
      </c>
      <c r="H71" s="1">
        <v>2371.3892416022159</v>
      </c>
      <c r="I71" s="1">
        <v>2550.4012688386792</v>
      </c>
      <c r="J71" s="1">
        <v>2560.2648565279751</v>
      </c>
      <c r="K71" s="1">
        <v>2648.7716069271059</v>
      </c>
      <c r="L71" s="1">
        <v>2747.1686705574853</v>
      </c>
      <c r="M71" s="1">
        <v>2868.036165110113</v>
      </c>
      <c r="N71" s="1">
        <v>2887.4854044803942</v>
      </c>
      <c r="O71" s="5">
        <f t="shared" ref="O71:O76" si="8">AVERAGE(C71:N71)</f>
        <v>2541.8324243029142</v>
      </c>
      <c r="P71" s="5">
        <f t="shared" si="7"/>
        <v>2509.6306131686624</v>
      </c>
    </row>
    <row r="72" spans="2:18" x14ac:dyDescent="0.25">
      <c r="B72" s="38">
        <v>2017</v>
      </c>
      <c r="C72" s="7">
        <v>3205.3852668138838</v>
      </c>
      <c r="D72" s="1">
        <v>3231.6142840338425</v>
      </c>
      <c r="E72" s="1">
        <v>3388.5751115233643</v>
      </c>
      <c r="F72" s="1">
        <v>3425.8773718767907</v>
      </c>
      <c r="G72" s="1">
        <v>3446.093325803834</v>
      </c>
      <c r="H72" s="1">
        <v>3353.2906897074072</v>
      </c>
      <c r="I72" s="1">
        <v>3198.922856391373</v>
      </c>
      <c r="J72" s="1">
        <v>3083.7981202077681</v>
      </c>
      <c r="K72" s="1">
        <v>3121.7011899434056</v>
      </c>
      <c r="L72" s="1">
        <v>3047.4906813206317</v>
      </c>
      <c r="M72" s="1">
        <v>3041.147159024652</v>
      </c>
      <c r="N72" s="1">
        <v>3058.7368843984273</v>
      </c>
      <c r="O72" s="5">
        <f t="shared" si="8"/>
        <v>3216.8860784204485</v>
      </c>
      <c r="P72" s="5">
        <f t="shared" si="7"/>
        <v>3190.3522505405326</v>
      </c>
    </row>
    <row r="73" spans="2:18" x14ac:dyDescent="0.25">
      <c r="B73" s="38">
        <v>2018</v>
      </c>
      <c r="C73" s="7">
        <v>2978.5340761601569</v>
      </c>
      <c r="D73" s="1">
        <v>3048.7383586561114</v>
      </c>
      <c r="E73" s="1">
        <v>3058.7916184637979</v>
      </c>
      <c r="F73" s="1">
        <v>3092.7994529294633</v>
      </c>
      <c r="G73" s="1">
        <v>3021.8617245767714</v>
      </c>
      <c r="H73" s="1">
        <v>3196.7092683243936</v>
      </c>
      <c r="I73" s="1">
        <v>3158.4457026060804</v>
      </c>
      <c r="J73" s="1">
        <v>3148.9190943533472</v>
      </c>
      <c r="K73" s="1">
        <v>3003.8719871685589</v>
      </c>
      <c r="L73" s="1">
        <v>2777.9338730699692</v>
      </c>
      <c r="M73" s="1">
        <v>2737.7691113495766</v>
      </c>
      <c r="N73" s="1">
        <v>2758.5710089894906</v>
      </c>
      <c r="O73" s="5">
        <f t="shared" si="8"/>
        <v>2998.578773053976</v>
      </c>
      <c r="P73" s="5">
        <f t="shared" si="7"/>
        <v>2971.8186278521894</v>
      </c>
    </row>
    <row r="74" spans="2:18" x14ac:dyDescent="0.25">
      <c r="B74" s="38" t="s">
        <v>19</v>
      </c>
      <c r="C74" s="7">
        <v>2901.971109976525</v>
      </c>
      <c r="D74" s="1">
        <v>2796.7060217875983</v>
      </c>
      <c r="E74" s="1">
        <v>2808.2142996360244</v>
      </c>
      <c r="F74" s="1">
        <v>2962.1682586395714</v>
      </c>
      <c r="G74" s="1">
        <v>2955.9946735308895</v>
      </c>
      <c r="H74" s="1">
        <v>3159.5982197228732</v>
      </c>
      <c r="I74" s="1">
        <v>3334.8294700454367</v>
      </c>
      <c r="J74" s="1">
        <v>3284.4793980350105</v>
      </c>
      <c r="K74" s="1">
        <v>3090.2215203596384</v>
      </c>
      <c r="L74" s="1">
        <v>3010.2692255488937</v>
      </c>
      <c r="M74" s="1">
        <v>3123.478175498034</v>
      </c>
      <c r="N74" s="1">
        <v>3150.3552073066403</v>
      </c>
      <c r="O74" s="5">
        <f t="shared" si="8"/>
        <v>3048.1904650072611</v>
      </c>
      <c r="P74" s="5">
        <f t="shared" si="7"/>
        <v>3067.9733448340685</v>
      </c>
    </row>
    <row r="75" spans="2:18" x14ac:dyDescent="0.25">
      <c r="B75" s="38" t="s">
        <v>20</v>
      </c>
      <c r="C75" s="7">
        <v>3178.6750228301157</v>
      </c>
      <c r="D75" s="1">
        <v>3218.5185167011982</v>
      </c>
      <c r="E75" s="1">
        <v>3320.3277059473121</v>
      </c>
      <c r="F75" s="1">
        <v>3220.3387478150767</v>
      </c>
      <c r="G75" s="1">
        <v>3020.667600066407</v>
      </c>
      <c r="H75" s="1">
        <v>2969.0104459359741</v>
      </c>
      <c r="I75" s="1">
        <v>2838.1581585096201</v>
      </c>
      <c r="J75" s="1">
        <v>3016.9040547195418</v>
      </c>
      <c r="K75" s="1">
        <v>2999.7570032925164</v>
      </c>
      <c r="L75" s="1">
        <v>3018.9904790734531</v>
      </c>
      <c r="M75" s="1">
        <v>3066.7005256919329</v>
      </c>
      <c r="N75" s="1">
        <v>3086.3316413035782</v>
      </c>
      <c r="O75" s="5">
        <f t="shared" si="8"/>
        <v>3079.5316584905609</v>
      </c>
      <c r="P75" s="5">
        <f t="shared" si="7"/>
        <v>3055.2952327107191</v>
      </c>
    </row>
    <row r="76" spans="2:18" x14ac:dyDescent="0.25">
      <c r="B76" s="38" t="s">
        <v>21</v>
      </c>
      <c r="C76" s="7">
        <v>3162.1048531962037</v>
      </c>
      <c r="D76" s="1">
        <v>3092.4544987471068</v>
      </c>
      <c r="E76" s="1">
        <v>3144.0263696826737</v>
      </c>
      <c r="F76" s="1">
        <v>3308.6941808332035</v>
      </c>
      <c r="G76" s="1">
        <v>3438.5313344145252</v>
      </c>
      <c r="H76" s="1">
        <v>3750.1314833507413</v>
      </c>
      <c r="I76" s="1">
        <v>3796.9329119974336</v>
      </c>
      <c r="J76" s="1">
        <v>3681.63630424652</v>
      </c>
      <c r="K76" s="1">
        <v>3700.3435705750276</v>
      </c>
      <c r="L76" s="1">
        <v>3434.579941952426</v>
      </c>
      <c r="M76" s="1">
        <v>3471.0851174254308</v>
      </c>
      <c r="N76" s="1">
        <v>3531.8610450018446</v>
      </c>
      <c r="O76" s="5">
        <f t="shared" si="8"/>
        <v>3459.3651342852613</v>
      </c>
      <c r="P76" s="5">
        <f t="shared" si="7"/>
        <v>3479.342470555343</v>
      </c>
      <c r="Q76" s="1"/>
    </row>
    <row r="77" spans="2:18" x14ac:dyDescent="0.25">
      <c r="B77" s="89">
        <v>2022</v>
      </c>
      <c r="C77" s="7">
        <v>3609.9384786131559</v>
      </c>
      <c r="D77" s="1">
        <v>3786.1169352254137</v>
      </c>
      <c r="E77" s="1">
        <v>3884.861920039873</v>
      </c>
      <c r="F77" s="1">
        <v>4021.443559971292</v>
      </c>
      <c r="G77" s="1">
        <v>4212.3005677246711</v>
      </c>
      <c r="H77" s="1">
        <v>4419.2678409403625</v>
      </c>
      <c r="I77" s="1">
        <v>4190.7914215703386</v>
      </c>
      <c r="J77" s="1">
        <v>4131.7823399643858</v>
      </c>
      <c r="K77" s="1">
        <v>4180.0631231831339</v>
      </c>
      <c r="L77" s="1">
        <v>4004.2926351517822</v>
      </c>
      <c r="M77" s="1">
        <v>3828.2308448979575</v>
      </c>
      <c r="N77" s="1">
        <v>3712.5510108386411</v>
      </c>
      <c r="O77" s="5">
        <v>3998.4700565100843</v>
      </c>
      <c r="P77" s="5">
        <f t="shared" si="7"/>
        <v>3993.0058664974622</v>
      </c>
      <c r="Q77" s="1"/>
      <c r="R77" s="107"/>
    </row>
    <row r="78" spans="2:18" x14ac:dyDescent="0.25">
      <c r="B78" s="89">
        <v>2023</v>
      </c>
      <c r="C78" s="1">
        <v>3735.1445662421825</v>
      </c>
      <c r="D78" s="1">
        <v>3717.9363885099142</v>
      </c>
      <c r="E78" s="1">
        <v>3699.1062772544642</v>
      </c>
      <c r="F78" s="1">
        <v>3803.0509165699427</v>
      </c>
      <c r="G78" s="1">
        <v>3815.1356499906215</v>
      </c>
      <c r="H78" s="1">
        <v>3896.2690529412766</v>
      </c>
      <c r="I78" s="1">
        <v>3739.2996427219259</v>
      </c>
      <c r="J78" s="1">
        <v>3575.8338084873089</v>
      </c>
      <c r="K78" s="1">
        <v>3248.1952077049405</v>
      </c>
      <c r="L78" s="1">
        <v>3309.8190440205412</v>
      </c>
      <c r="M78" s="1">
        <v>3143.6535886239581</v>
      </c>
      <c r="N78" s="1">
        <v>3291.8829467416972</v>
      </c>
      <c r="O78" s="5">
        <v>3581.2772574840642</v>
      </c>
      <c r="P78" s="5">
        <v>3564.5331020541021</v>
      </c>
      <c r="Q78" s="1"/>
      <c r="R78" s="107"/>
    </row>
    <row r="79" spans="2:18" x14ac:dyDescent="0.25">
      <c r="B79" s="89">
        <v>2024</v>
      </c>
      <c r="C79" s="1">
        <v>3333.3110954122526</v>
      </c>
      <c r="D79" s="1">
        <v>3332.1734934444403</v>
      </c>
      <c r="E79" s="1">
        <v>3445.8846270330337</v>
      </c>
      <c r="F79" s="1">
        <v>3515.6069695588612</v>
      </c>
      <c r="G79" s="1">
        <v>3600.7443542523711</v>
      </c>
      <c r="H79" s="1">
        <v>3548.9453112647252</v>
      </c>
      <c r="I79" s="1">
        <v>3557.8909039171635</v>
      </c>
      <c r="J79" s="1">
        <v>3585.1846846633721</v>
      </c>
      <c r="K79" s="1">
        <v>3650.3970122086803</v>
      </c>
      <c r="L79" s="1">
        <v>3636.6932247276291</v>
      </c>
      <c r="M79" s="1">
        <v>3656.3997802361623</v>
      </c>
      <c r="N79" s="1">
        <v>3663.5269722728372</v>
      </c>
      <c r="O79" s="5">
        <v>3581.2772574840642</v>
      </c>
      <c r="P79" s="5">
        <v>3554.1422956246952</v>
      </c>
      <c r="Q79" s="119"/>
      <c r="R79" s="107"/>
    </row>
    <row r="80" spans="2:18" ht="15.75" thickBot="1" x14ac:dyDescent="0.3">
      <c r="B80" s="90">
        <v>2025</v>
      </c>
      <c r="C80" s="18">
        <v>3712.8227085694912</v>
      </c>
      <c r="D80" s="18">
        <v>3949.2039042413394</v>
      </c>
      <c r="E80" s="18">
        <f>+E34/E57</f>
        <v>4025.8627746807724</v>
      </c>
      <c r="F80" s="18">
        <v>3968.6370591609489</v>
      </c>
      <c r="G80" s="18">
        <v>4126.3840192680182</v>
      </c>
      <c r="H80" s="18">
        <v>4136.7522547400822</v>
      </c>
      <c r="I80" s="18">
        <v>4163.0110233639152</v>
      </c>
      <c r="J80" s="18">
        <v>4185.2260250801537</v>
      </c>
      <c r="K80" s="18">
        <v>3980.8945585711085</v>
      </c>
      <c r="L80" s="18">
        <v>3924.8301886792451</v>
      </c>
      <c r="M80" s="18"/>
      <c r="N80" s="18"/>
      <c r="O80" s="16"/>
      <c r="P80" s="16"/>
      <c r="Q80" s="119"/>
      <c r="R80" s="107"/>
    </row>
    <row r="81" spans="1:17" x14ac:dyDescent="0.25">
      <c r="B81" s="39" t="s">
        <v>22</v>
      </c>
      <c r="E81" s="1"/>
      <c r="N81" s="15"/>
      <c r="O81" s="15"/>
      <c r="Q81" s="109"/>
    </row>
    <row r="82" spans="1:17" x14ac:dyDescent="0.25">
      <c r="A82" s="1"/>
      <c r="E82" s="1"/>
      <c r="H82" s="1"/>
    </row>
    <row r="83" spans="1:17" x14ac:dyDescent="0.25">
      <c r="F83" s="105"/>
      <c r="G83" s="40"/>
      <c r="H83" s="40"/>
      <c r="I83" s="40"/>
      <c r="J83" s="40"/>
      <c r="K83" s="40"/>
    </row>
    <row r="84" spans="1:17" x14ac:dyDescent="0.25">
      <c r="F84" s="1"/>
    </row>
    <row r="85" spans="1:17" x14ac:dyDescent="0.25">
      <c r="F85" s="106"/>
    </row>
    <row r="93" spans="1:17" x14ac:dyDescent="0.25">
      <c r="A93" s="1"/>
    </row>
    <row r="229" spans="2:5" x14ac:dyDescent="0.25">
      <c r="B229" s="111"/>
      <c r="C229" s="117"/>
      <c r="D229" s="112"/>
      <c r="E229" s="113"/>
    </row>
    <row r="230" spans="2:5" x14ac:dyDescent="0.25">
      <c r="B230" s="114"/>
      <c r="C230" s="118"/>
      <c r="D230" s="115"/>
      <c r="E230" s="116"/>
    </row>
  </sheetData>
  <mergeCells count="4">
    <mergeCell ref="G11:J11"/>
    <mergeCell ref="G36:J36"/>
    <mergeCell ref="G13:J13"/>
    <mergeCell ref="G59:J59"/>
  </mergeCells>
  <phoneticPr fontId="2" type="noConversion"/>
  <hyperlinks>
    <hyperlink ref="K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25:P25 O26 O39:O50 O27:P27 O62:O73 O16:O24" formulaRange="1"/>
    <ignoredError sqref="B28:B30 B51:B53 B74:B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1"/>
  <sheetViews>
    <sheetView showGridLines="0" topLeftCell="A51" zoomScaleNormal="100" workbookViewId="0">
      <selection activeCell="H74" sqref="H74"/>
    </sheetView>
  </sheetViews>
  <sheetFormatPr baseColWidth="10" defaultColWidth="11.42578125" defaultRowHeight="15" x14ac:dyDescent="0.25"/>
  <cols>
    <col min="1" max="1" width="4.28515625" customWidth="1"/>
    <col min="2" max="2" width="7.5703125" customWidth="1"/>
    <col min="3" max="3" width="20.85546875" customWidth="1"/>
    <col min="4" max="4" width="19" bestFit="1" customWidth="1"/>
    <col min="5" max="5" width="16.42578125" customWidth="1"/>
    <col min="6" max="6" width="19" bestFit="1" customWidth="1"/>
    <col min="7" max="7" width="16.28515625" customWidth="1"/>
    <col min="8" max="8" width="19" bestFit="1" customWidth="1"/>
    <col min="9" max="9" width="15.42578125" customWidth="1"/>
    <col min="10" max="10" width="19" bestFit="1" customWidth="1"/>
    <col min="11" max="11" width="16" customWidth="1"/>
    <col min="12" max="12" width="18.7109375" customWidth="1"/>
  </cols>
  <sheetData>
    <row r="1" spans="2:13" x14ac:dyDescent="0.25">
      <c r="H1" s="41"/>
      <c r="I1" s="41"/>
      <c r="J1" s="41"/>
      <c r="K1" s="41"/>
      <c r="L1" s="41"/>
      <c r="M1" s="41"/>
    </row>
    <row r="2" spans="2:13" x14ac:dyDescent="0.25">
      <c r="H2" s="42"/>
      <c r="I2" s="40"/>
      <c r="J2" s="40"/>
      <c r="K2" s="40"/>
      <c r="L2" s="40"/>
      <c r="M2" s="40"/>
    </row>
    <row r="3" spans="2:13" x14ac:dyDescent="0.25">
      <c r="H3" s="42"/>
      <c r="I3" s="40"/>
      <c r="J3" s="40"/>
      <c r="K3" s="40"/>
      <c r="L3" s="40"/>
      <c r="M3" s="40"/>
    </row>
    <row r="4" spans="2:13" x14ac:dyDescent="0.25">
      <c r="H4" s="42"/>
      <c r="I4" s="40"/>
      <c r="J4" s="40"/>
      <c r="K4" s="40"/>
      <c r="L4" s="40"/>
      <c r="M4" s="40"/>
    </row>
    <row r="5" spans="2:13" x14ac:dyDescent="0.25">
      <c r="H5" s="42"/>
      <c r="I5" s="40"/>
      <c r="J5" s="40"/>
      <c r="K5" s="40"/>
      <c r="L5" s="40"/>
      <c r="M5" s="40"/>
    </row>
    <row r="6" spans="2:13" x14ac:dyDescent="0.25">
      <c r="H6" s="42"/>
      <c r="I6" s="40"/>
      <c r="J6" s="40"/>
      <c r="K6" s="40"/>
      <c r="L6" s="40"/>
      <c r="M6" s="40"/>
    </row>
    <row r="7" spans="2:13" x14ac:dyDescent="0.25">
      <c r="I7" s="40"/>
      <c r="J7" s="40"/>
    </row>
    <row r="8" spans="2:13" x14ac:dyDescent="0.25">
      <c r="I8" s="40"/>
      <c r="J8" s="40"/>
    </row>
    <row r="9" spans="2:13" x14ac:dyDescent="0.25">
      <c r="D9" s="84" t="s">
        <v>27</v>
      </c>
      <c r="I9" s="40"/>
      <c r="J9" s="40"/>
    </row>
    <row r="10" spans="2:13" ht="15.75" thickBot="1" x14ac:dyDescent="0.3"/>
    <row r="11" spans="2:13" ht="15.75" thickBot="1" x14ac:dyDescent="0.3">
      <c r="F11" s="120" t="s">
        <v>1</v>
      </c>
      <c r="G11" s="129"/>
      <c r="H11" s="130"/>
    </row>
    <row r="12" spans="2:13" ht="15.75" thickBot="1" x14ac:dyDescent="0.3"/>
    <row r="13" spans="2:13" s="43" customFormat="1" ht="15.75" thickBot="1" x14ac:dyDescent="0.3">
      <c r="C13" s="131" t="s">
        <v>28</v>
      </c>
      <c r="D13" s="127"/>
      <c r="E13" s="131" t="s">
        <v>29</v>
      </c>
      <c r="F13" s="127"/>
      <c r="G13" s="131" t="s">
        <v>30</v>
      </c>
      <c r="H13" s="127"/>
      <c r="I13" s="131" t="s">
        <v>31</v>
      </c>
      <c r="J13" s="127"/>
      <c r="K13" s="131" t="s">
        <v>32</v>
      </c>
      <c r="L13" s="127"/>
    </row>
    <row r="14" spans="2:13" ht="42" customHeight="1" thickBot="1" x14ac:dyDescent="0.3">
      <c r="B14" s="44" t="s">
        <v>33</v>
      </c>
      <c r="C14" s="45" t="s">
        <v>34</v>
      </c>
      <c r="D14" s="46" t="s">
        <v>35</v>
      </c>
      <c r="E14" s="45" t="s">
        <v>34</v>
      </c>
      <c r="F14" s="46" t="s">
        <v>35</v>
      </c>
      <c r="G14" s="45" t="s">
        <v>34</v>
      </c>
      <c r="H14" s="46" t="s">
        <v>35</v>
      </c>
      <c r="I14" s="45" t="s">
        <v>34</v>
      </c>
      <c r="J14" s="46" t="s">
        <v>35</v>
      </c>
      <c r="K14" s="45" t="s">
        <v>36</v>
      </c>
      <c r="L14" s="46" t="s">
        <v>35</v>
      </c>
    </row>
    <row r="15" spans="2:13" x14ac:dyDescent="0.25">
      <c r="B15" s="47">
        <v>2007</v>
      </c>
      <c r="C15" s="7">
        <v>6187.9979999999996</v>
      </c>
      <c r="E15" s="7">
        <v>5632.4539999999997</v>
      </c>
      <c r="G15" s="7">
        <v>12360.734</v>
      </c>
      <c r="I15" s="7">
        <v>8414.4840000000004</v>
      </c>
      <c r="K15" s="6">
        <v>32595.67</v>
      </c>
      <c r="L15" s="48"/>
    </row>
    <row r="16" spans="2:13" x14ac:dyDescent="0.25">
      <c r="B16" s="49">
        <v>2008</v>
      </c>
      <c r="C16" s="7">
        <v>4892.68</v>
      </c>
      <c r="D16" s="50">
        <f t="shared" ref="D16:D29" si="0">C16/C15-1</f>
        <v>-0.20932747554217046</v>
      </c>
      <c r="E16" s="7">
        <v>8824.875</v>
      </c>
      <c r="F16" s="50">
        <f>E16/E15-1</f>
        <v>0.56679042562975224</v>
      </c>
      <c r="G16" s="7">
        <v>11345</v>
      </c>
      <c r="H16" s="50">
        <f>G16/G15-1</f>
        <v>-8.2174246286668806E-2</v>
      </c>
      <c r="I16" s="7">
        <v>9754.92</v>
      </c>
      <c r="J16" s="50">
        <f t="shared" ref="J16:J26" si="1">I16/I15-1</f>
        <v>0.15930103378888116</v>
      </c>
      <c r="K16" s="7">
        <v>34817.474999999999</v>
      </c>
      <c r="L16" s="50">
        <f t="shared" ref="L16:L27" si="2">K16/K15-1</f>
        <v>6.8162581103563769E-2</v>
      </c>
    </row>
    <row r="17" spans="2:12" x14ac:dyDescent="0.25">
      <c r="B17" s="49">
        <v>2009</v>
      </c>
      <c r="C17" s="7">
        <v>7666.9999999999955</v>
      </c>
      <c r="D17" s="50">
        <f t="shared" si="0"/>
        <v>0.56703483571375912</v>
      </c>
      <c r="E17" s="7">
        <v>10345.08476</v>
      </c>
      <c r="F17" s="50">
        <f t="shared" ref="F17:H25" si="3">E17/E16-1</f>
        <v>0.17226416918086662</v>
      </c>
      <c r="G17" s="7">
        <v>16963.588000000003</v>
      </c>
      <c r="H17" s="50">
        <f t="shared" si="3"/>
        <v>0.49524795063904836</v>
      </c>
      <c r="I17" s="7">
        <v>16677.088</v>
      </c>
      <c r="J17" s="50">
        <f t="shared" si="1"/>
        <v>0.70960786966986911</v>
      </c>
      <c r="K17" s="7">
        <v>51652.760760000026</v>
      </c>
      <c r="L17" s="51">
        <f t="shared" si="2"/>
        <v>0.48352977233415206</v>
      </c>
    </row>
    <row r="18" spans="2:12" x14ac:dyDescent="0.25">
      <c r="B18" s="49">
        <v>2010</v>
      </c>
      <c r="C18" s="7">
        <v>13122.025000000001</v>
      </c>
      <c r="D18" s="50">
        <f t="shared" si="0"/>
        <v>0.71149406547541538</v>
      </c>
      <c r="E18" s="7">
        <v>14530.75</v>
      </c>
      <c r="F18" s="50">
        <f t="shared" si="3"/>
        <v>0.4046042480177805</v>
      </c>
      <c r="G18" s="7">
        <v>13811</v>
      </c>
      <c r="H18" s="50">
        <f t="shared" si="3"/>
        <v>-0.18584440980292627</v>
      </c>
      <c r="I18" s="7">
        <v>18570.578000000001</v>
      </c>
      <c r="J18" s="50">
        <f t="shared" si="1"/>
        <v>0.11353840670505555</v>
      </c>
      <c r="K18" s="7">
        <v>60034.353000000003</v>
      </c>
      <c r="L18" s="51">
        <f t="shared" si="2"/>
        <v>0.16226803982354987</v>
      </c>
    </row>
    <row r="19" spans="2:12" x14ac:dyDescent="0.25">
      <c r="B19" s="49">
        <v>2011</v>
      </c>
      <c r="C19" s="7">
        <v>12188.75</v>
      </c>
      <c r="D19" s="15">
        <f t="shared" si="0"/>
        <v>-7.1122787831908618E-2</v>
      </c>
      <c r="E19" s="7">
        <v>12360.6</v>
      </c>
      <c r="F19" s="15">
        <f t="shared" si="3"/>
        <v>-0.14934879479724028</v>
      </c>
      <c r="G19" s="7">
        <v>13314</v>
      </c>
      <c r="H19" s="15">
        <f t="shared" si="3"/>
        <v>-3.5985808413583342E-2</v>
      </c>
      <c r="I19" s="7">
        <v>11467.1</v>
      </c>
      <c r="J19" s="15">
        <f t="shared" si="1"/>
        <v>-0.38251248830273354</v>
      </c>
      <c r="K19" s="7">
        <v>49330.45</v>
      </c>
      <c r="L19" s="51">
        <f t="shared" si="2"/>
        <v>-0.17829629978689043</v>
      </c>
    </row>
    <row r="20" spans="2:12" x14ac:dyDescent="0.25">
      <c r="B20" s="49">
        <v>2012</v>
      </c>
      <c r="C20" s="7">
        <v>15065.15</v>
      </c>
      <c r="D20" s="15">
        <f t="shared" si="0"/>
        <v>0.2359881037842273</v>
      </c>
      <c r="E20" s="7">
        <v>9980</v>
      </c>
      <c r="F20" s="15">
        <f t="shared" si="3"/>
        <v>-0.19259582868145564</v>
      </c>
      <c r="G20" s="7">
        <v>20506.3</v>
      </c>
      <c r="H20" s="15">
        <f t="shared" si="3"/>
        <v>0.54020579840769112</v>
      </c>
      <c r="I20" s="7">
        <v>12483.75</v>
      </c>
      <c r="J20" s="15">
        <f t="shared" si="1"/>
        <v>8.8657986762128216E-2</v>
      </c>
      <c r="K20" s="7">
        <v>58035.200000000004</v>
      </c>
      <c r="L20" s="51">
        <f t="shared" si="2"/>
        <v>0.17645794838684847</v>
      </c>
    </row>
    <row r="21" spans="2:12" x14ac:dyDescent="0.25">
      <c r="B21" s="49">
        <v>2013</v>
      </c>
      <c r="C21" s="7">
        <v>16324.5</v>
      </c>
      <c r="D21" s="15">
        <f t="shared" si="0"/>
        <v>8.3593591832806124E-2</v>
      </c>
      <c r="E21" s="7">
        <v>11408.5</v>
      </c>
      <c r="F21" s="15">
        <f t="shared" si="3"/>
        <v>0.1431362725450902</v>
      </c>
      <c r="G21" s="7">
        <v>25400.474999999999</v>
      </c>
      <c r="H21" s="15">
        <f t="shared" si="3"/>
        <v>0.23866689749003966</v>
      </c>
      <c r="I21" s="7">
        <v>21608.6</v>
      </c>
      <c r="J21" s="15">
        <f t="shared" si="1"/>
        <v>0.73093821968559114</v>
      </c>
      <c r="K21" s="7">
        <v>74742.075000000012</v>
      </c>
      <c r="L21" s="51">
        <f t="shared" si="2"/>
        <v>0.28787485870644036</v>
      </c>
    </row>
    <row r="22" spans="2:12" x14ac:dyDescent="0.25">
      <c r="B22" s="49">
        <v>2014</v>
      </c>
      <c r="C22" s="7">
        <v>21696.5</v>
      </c>
      <c r="D22" s="15">
        <f t="shared" si="0"/>
        <v>0.32907592881864689</v>
      </c>
      <c r="E22" s="7">
        <v>18780</v>
      </c>
      <c r="F22" s="15">
        <f t="shared" si="3"/>
        <v>0.64614103519305788</v>
      </c>
      <c r="G22" s="7">
        <v>8263.5</v>
      </c>
      <c r="H22" s="15">
        <f t="shared" si="3"/>
        <v>-0.67467143823097797</v>
      </c>
      <c r="I22" s="7">
        <v>9661.9</v>
      </c>
      <c r="J22" s="15">
        <f t="shared" si="1"/>
        <v>-0.55286783965643305</v>
      </c>
      <c r="K22" s="7">
        <v>58401.9</v>
      </c>
      <c r="L22" s="51">
        <f t="shared" si="2"/>
        <v>-0.21862083705864477</v>
      </c>
    </row>
    <row r="23" spans="2:12" x14ac:dyDescent="0.25">
      <c r="B23" s="49">
        <v>2015</v>
      </c>
      <c r="C23" s="7">
        <v>17149.25</v>
      </c>
      <c r="D23" s="15">
        <f t="shared" si="0"/>
        <v>-0.2095844951950776</v>
      </c>
      <c r="E23" s="7">
        <v>26064.25</v>
      </c>
      <c r="F23" s="15">
        <f t="shared" si="3"/>
        <v>0.38787273695420654</v>
      </c>
      <c r="G23" s="7">
        <v>25619.25</v>
      </c>
      <c r="H23" s="15">
        <f t="shared" si="3"/>
        <v>2.1002904338355419</v>
      </c>
      <c r="I23" s="7">
        <v>27576</v>
      </c>
      <c r="J23" s="15">
        <f t="shared" si="1"/>
        <v>1.8540970202548155</v>
      </c>
      <c r="K23" s="7">
        <v>96408.75</v>
      </c>
      <c r="L23" s="51">
        <f t="shared" si="2"/>
        <v>0.65078105335614067</v>
      </c>
    </row>
    <row r="24" spans="2:12" x14ac:dyDescent="0.25">
      <c r="B24" s="49">
        <v>2016</v>
      </c>
      <c r="C24" s="7">
        <v>24942.95</v>
      </c>
      <c r="D24" s="15">
        <f t="shared" si="0"/>
        <v>0.45446302316427833</v>
      </c>
      <c r="E24" s="7">
        <v>47401.75</v>
      </c>
      <c r="F24" s="15">
        <f t="shared" si="3"/>
        <v>0.81865006666219053</v>
      </c>
      <c r="G24" s="7">
        <v>31200.65</v>
      </c>
      <c r="H24" s="15">
        <f t="shared" si="3"/>
        <v>0.21785961727997516</v>
      </c>
      <c r="I24" s="7">
        <v>23154.699999999997</v>
      </c>
      <c r="J24" s="15">
        <f t="shared" si="1"/>
        <v>-0.16033144763562523</v>
      </c>
      <c r="K24" s="7">
        <v>126700.04999999999</v>
      </c>
      <c r="L24" s="51">
        <f t="shared" si="2"/>
        <v>0.31419658485355306</v>
      </c>
    </row>
    <row r="25" spans="2:12" x14ac:dyDescent="0.25">
      <c r="B25" s="49">
        <v>2017</v>
      </c>
      <c r="C25" s="7">
        <v>25311.800000000007</v>
      </c>
      <c r="D25" s="15">
        <f t="shared" si="0"/>
        <v>1.4787745635540528E-2</v>
      </c>
      <c r="E25" s="7">
        <v>21338.400000000001</v>
      </c>
      <c r="F25" s="15">
        <f t="shared" si="3"/>
        <v>-0.54983940466332992</v>
      </c>
      <c r="G25" s="7">
        <v>20532.424999999999</v>
      </c>
      <c r="H25" s="15">
        <f t="shared" si="3"/>
        <v>-0.34192316506226639</v>
      </c>
      <c r="I25" s="7">
        <v>40782.659999999996</v>
      </c>
      <c r="J25" s="15">
        <f t="shared" si="1"/>
        <v>0.76131239014109453</v>
      </c>
      <c r="K25" s="7">
        <v>107965.285</v>
      </c>
      <c r="L25" s="51">
        <f t="shared" si="2"/>
        <v>-0.14786706871859945</v>
      </c>
    </row>
    <row r="26" spans="2:12" x14ac:dyDescent="0.25">
      <c r="B26" s="49">
        <v>2018</v>
      </c>
      <c r="C26" s="7">
        <v>24500.927</v>
      </c>
      <c r="D26" s="15">
        <f t="shared" si="0"/>
        <v>-3.2035374805426953E-2</v>
      </c>
      <c r="E26" s="7">
        <v>28781.71</v>
      </c>
      <c r="F26" s="51">
        <f>E26/E25-1</f>
        <v>0.34882231095114902</v>
      </c>
      <c r="G26" s="1">
        <v>40099.169499999996</v>
      </c>
      <c r="H26" s="15">
        <f>G26/G25-1</f>
        <v>0.95296802496539001</v>
      </c>
      <c r="I26" s="7">
        <v>49564.56</v>
      </c>
      <c r="J26" s="51">
        <f t="shared" si="1"/>
        <v>0.21533416407855688</v>
      </c>
      <c r="K26" s="1">
        <v>142946.3665</v>
      </c>
      <c r="L26" s="51">
        <f t="shared" si="2"/>
        <v>0.32400304875775587</v>
      </c>
    </row>
    <row r="27" spans="2:12" x14ac:dyDescent="0.25">
      <c r="B27" s="49">
        <v>2019</v>
      </c>
      <c r="C27" s="7">
        <v>29062.569</v>
      </c>
      <c r="D27" s="15">
        <f t="shared" si="0"/>
        <v>0.18618242485274128</v>
      </c>
      <c r="E27" s="7">
        <v>30804.933999999997</v>
      </c>
      <c r="F27" s="51">
        <f>E27/E26-1</f>
        <v>7.0295475842123256E-2</v>
      </c>
      <c r="G27" s="1">
        <v>36677.004499999995</v>
      </c>
      <c r="H27" s="51">
        <f>G27/G26-1</f>
        <v>-8.5342540573066006E-2</v>
      </c>
      <c r="I27" s="7">
        <v>34925.700149999997</v>
      </c>
      <c r="J27" s="51">
        <f>I27/I26-1</f>
        <v>-0.2953493352911839</v>
      </c>
      <c r="K27" s="1">
        <v>131470.20764999997</v>
      </c>
      <c r="L27" s="51">
        <f t="shared" si="2"/>
        <v>-8.0282969976715246E-2</v>
      </c>
    </row>
    <row r="28" spans="2:12" x14ac:dyDescent="0.25">
      <c r="B28" s="62">
        <v>2020</v>
      </c>
      <c r="C28" s="7">
        <v>28683.142850000004</v>
      </c>
      <c r="D28" s="51">
        <f t="shared" si="0"/>
        <v>-1.3055492444594141E-2</v>
      </c>
      <c r="E28" s="7">
        <v>33981.997750000002</v>
      </c>
      <c r="F28" s="51">
        <f>E28/E27-1</f>
        <v>0.10313489877952686</v>
      </c>
      <c r="G28" s="1">
        <v>45465.077750000004</v>
      </c>
      <c r="H28" s="51">
        <f>G28/G27-1</f>
        <v>0.23960716993668352</v>
      </c>
      <c r="I28" s="7">
        <v>38551.514999999999</v>
      </c>
      <c r="J28" s="51">
        <f>I28/I27-1</f>
        <v>0.10381509416927193</v>
      </c>
      <c r="K28" s="1">
        <v>146681.73334999994</v>
      </c>
      <c r="L28" s="51">
        <f>K28/K27-1</f>
        <v>0.11570321498613656</v>
      </c>
    </row>
    <row r="29" spans="2:12" x14ac:dyDescent="0.25">
      <c r="B29" s="62">
        <v>2021</v>
      </c>
      <c r="C29" s="7">
        <v>33959.088999999993</v>
      </c>
      <c r="D29" s="51">
        <f t="shared" si="0"/>
        <v>0.18393891414169028</v>
      </c>
      <c r="E29" s="7">
        <v>34365.061000000002</v>
      </c>
      <c r="F29" s="51">
        <f>E29/E28-1</f>
        <v>1.1272534734953821E-2</v>
      </c>
      <c r="G29" s="1">
        <v>40302.000499999995</v>
      </c>
      <c r="H29" s="51">
        <f>G29/G28-1</f>
        <v>-0.11356138613443834</v>
      </c>
      <c r="I29" s="7">
        <v>32525.308499999985</v>
      </c>
      <c r="J29" s="51">
        <f>I29/I28-1</f>
        <v>-0.1563156856481519</v>
      </c>
      <c r="K29" s="1">
        <v>141176.46099999989</v>
      </c>
      <c r="L29" s="51">
        <f>K29/K28-1</f>
        <v>-3.7532092267166028E-2</v>
      </c>
    </row>
    <row r="30" spans="2:12" x14ac:dyDescent="0.25">
      <c r="B30" s="62">
        <v>2022</v>
      </c>
      <c r="C30" s="7">
        <v>33190.391950000005</v>
      </c>
      <c r="D30" s="51">
        <f>C30/C29-1</f>
        <v>-2.263597383310223E-2</v>
      </c>
      <c r="E30" s="7">
        <v>26053.635099999989</v>
      </c>
      <c r="F30" s="51">
        <f>E30/E29-1</f>
        <v>-0.24185686444729471</v>
      </c>
      <c r="G30" s="1">
        <v>41473.02474999999</v>
      </c>
      <c r="H30" s="51">
        <f>G30/G29-1</f>
        <v>2.905623134017854E-2</v>
      </c>
      <c r="I30" s="7">
        <v>38140.606500000016</v>
      </c>
      <c r="J30" s="51">
        <f>I30/I29-1</f>
        <v>0.17264395816568601</v>
      </c>
      <c r="K30" s="1">
        <v>138857.65830000001</v>
      </c>
      <c r="L30" s="51">
        <f>K30/K29-1</f>
        <v>-1.6424853573853815E-2</v>
      </c>
    </row>
    <row r="31" spans="2:12" x14ac:dyDescent="0.25">
      <c r="B31" s="62">
        <v>2023</v>
      </c>
      <c r="C31" s="7">
        <v>37855.24725</v>
      </c>
      <c r="D31" s="51">
        <v>0.14054836432867113</v>
      </c>
      <c r="E31" s="7">
        <v>39834.527300000002</v>
      </c>
      <c r="F31" s="51">
        <v>0.52894316463348412</v>
      </c>
      <c r="G31" s="1">
        <v>38245.650999999991</v>
      </c>
      <c r="H31" s="51">
        <v>-7.781862474354484E-2</v>
      </c>
      <c r="I31" s="7">
        <v>43603.257270000002</v>
      </c>
      <c r="J31" s="51">
        <v>0.14322401427989839</v>
      </c>
      <c r="K31" s="1">
        <v>159538.68281999999</v>
      </c>
      <c r="L31" s="51">
        <v>0.14893686652355109</v>
      </c>
    </row>
    <row r="32" spans="2:12" x14ac:dyDescent="0.25">
      <c r="B32" s="62">
        <v>2024</v>
      </c>
      <c r="C32" s="7">
        <v>34817.860840000001</v>
      </c>
      <c r="D32" s="51">
        <v>-8.0236866237876736E-2</v>
      </c>
      <c r="E32" s="7">
        <v>35195.155360000004</v>
      </c>
      <c r="F32" s="51">
        <v>-0.11646609749025427</v>
      </c>
      <c r="G32" s="1">
        <v>42630.21254</v>
      </c>
      <c r="H32" s="51">
        <v>0.114642094600508</v>
      </c>
      <c r="I32" s="7">
        <v>45973.650649999981</v>
      </c>
      <c r="J32" s="51">
        <v>5.4362759307682751E-2</v>
      </c>
      <c r="K32" s="1">
        <v>158616.87938999999</v>
      </c>
      <c r="L32" s="51">
        <v>-5.7779305539336079E-3</v>
      </c>
    </row>
    <row r="33" spans="2:12" ht="15.75" thickBot="1" x14ac:dyDescent="0.3">
      <c r="B33" s="67">
        <v>2025</v>
      </c>
      <c r="C33" s="53">
        <v>38164.623829999997</v>
      </c>
      <c r="D33" s="54">
        <f>+C33/C32-1</f>
        <v>9.6122016380601805E-2</v>
      </c>
      <c r="E33" s="53">
        <v>33944.89387</v>
      </c>
      <c r="F33" s="54">
        <v>-3.5523681518421446E-2</v>
      </c>
      <c r="G33" s="18">
        <v>45157.448919999995</v>
      </c>
      <c r="H33" s="54">
        <f>+G33/G32-1</f>
        <v>5.9282753461026738E-2</v>
      </c>
      <c r="I33" s="53"/>
      <c r="J33" s="54"/>
      <c r="K33" s="18"/>
      <c r="L33" s="54"/>
    </row>
    <row r="34" spans="2:12" x14ac:dyDescent="0.25">
      <c r="C34" s="55" t="s">
        <v>22</v>
      </c>
      <c r="E34" s="40"/>
      <c r="F34" s="40"/>
      <c r="G34" s="40"/>
      <c r="H34" s="40"/>
      <c r="I34" s="40"/>
    </row>
    <row r="35" spans="2:12" ht="15.75" thickBot="1" x14ac:dyDescent="0.3"/>
    <row r="36" spans="2:12" s="43" customFormat="1" ht="15.75" thickBot="1" x14ac:dyDescent="0.3">
      <c r="C36" s="131" t="s">
        <v>28</v>
      </c>
      <c r="D36" s="127"/>
      <c r="E36" s="131" t="s">
        <v>29</v>
      </c>
      <c r="F36" s="127"/>
      <c r="G36" s="131" t="s">
        <v>30</v>
      </c>
      <c r="H36" s="127"/>
      <c r="I36" s="131" t="s">
        <v>31</v>
      </c>
      <c r="J36" s="127"/>
      <c r="K36" s="131" t="s">
        <v>32</v>
      </c>
      <c r="L36" s="127"/>
    </row>
    <row r="37" spans="2:12" ht="48" customHeight="1" thickBot="1" x14ac:dyDescent="0.3">
      <c r="B37" s="44" t="s">
        <v>33</v>
      </c>
      <c r="C37" s="45" t="s">
        <v>37</v>
      </c>
      <c r="D37" s="46" t="s">
        <v>35</v>
      </c>
      <c r="E37" s="45" t="s">
        <v>37</v>
      </c>
      <c r="F37" s="46" t="s">
        <v>35</v>
      </c>
      <c r="G37" s="45" t="s">
        <v>37</v>
      </c>
      <c r="H37" s="46" t="s">
        <v>35</v>
      </c>
      <c r="I37" s="45" t="s">
        <v>37</v>
      </c>
      <c r="J37" s="46" t="s">
        <v>35</v>
      </c>
      <c r="K37" s="45" t="s">
        <v>37</v>
      </c>
      <c r="L37" s="46" t="s">
        <v>35</v>
      </c>
    </row>
    <row r="38" spans="2:12" x14ac:dyDescent="0.25">
      <c r="B38" s="47">
        <v>2007</v>
      </c>
      <c r="C38" s="6">
        <v>2316.0981952482853</v>
      </c>
      <c r="D38" s="48"/>
      <c r="E38" s="7">
        <v>2672.3871637478087</v>
      </c>
      <c r="F38" s="56"/>
      <c r="G38" s="7">
        <v>2969.9711141749349</v>
      </c>
      <c r="H38" s="56"/>
      <c r="I38" s="7">
        <v>3464.06221700582</v>
      </c>
      <c r="J38" s="56"/>
      <c r="K38" s="6">
        <v>2921.9656414486972</v>
      </c>
      <c r="L38" s="48"/>
    </row>
    <row r="39" spans="2:12" x14ac:dyDescent="0.25">
      <c r="B39" s="49">
        <v>2008</v>
      </c>
      <c r="C39" s="7">
        <v>4281.4242766745419</v>
      </c>
      <c r="D39" s="50">
        <f t="shared" ref="D39:D52" si="4">C39/C38-1</f>
        <v>0.84855041356118943</v>
      </c>
      <c r="E39" s="7">
        <v>4521.3450128188788</v>
      </c>
      <c r="F39" s="50">
        <f t="shared" ref="F39:F50" si="5">E39/E38-1</f>
        <v>0.69187499257332719</v>
      </c>
      <c r="G39" s="7">
        <v>4403.1737637725882</v>
      </c>
      <c r="H39" s="50">
        <f t="shared" ref="H39:H48" si="6">G39/G38-1</f>
        <v>0.48256450803758089</v>
      </c>
      <c r="I39" s="7">
        <v>3198.0316681223435</v>
      </c>
      <c r="J39" s="50">
        <f t="shared" ref="J39:J50" si="7">I39/I38-1</f>
        <v>-7.6797277940758635E-2</v>
      </c>
      <c r="K39" s="7">
        <v>4078.3684896736486</v>
      </c>
      <c r="L39" s="50">
        <f t="shared" ref="L39:L50" si="8">K39/K38-1</f>
        <v>0.39576195962783878</v>
      </c>
    </row>
    <row r="40" spans="2:12" x14ac:dyDescent="0.25">
      <c r="B40" s="49">
        <v>2009</v>
      </c>
      <c r="C40" s="7">
        <v>1824.811792095996</v>
      </c>
      <c r="D40" s="50">
        <f t="shared" si="4"/>
        <v>-0.57378393866786781</v>
      </c>
      <c r="E40" s="7">
        <v>2156.6975638776694</v>
      </c>
      <c r="F40" s="50">
        <f t="shared" si="5"/>
        <v>-0.52299646283063583</v>
      </c>
      <c r="G40" s="7">
        <v>2253.0352269814616</v>
      </c>
      <c r="H40" s="50">
        <f t="shared" si="6"/>
        <v>-0.48831562235438852</v>
      </c>
      <c r="I40" s="7">
        <v>2523.6324429060996</v>
      </c>
      <c r="J40" s="50">
        <f t="shared" si="7"/>
        <v>-0.21087947062519341</v>
      </c>
      <c r="K40" s="7">
        <v>2257.5454063687112</v>
      </c>
      <c r="L40" s="50">
        <f t="shared" si="8"/>
        <v>-0.44645869737254662</v>
      </c>
    </row>
    <row r="41" spans="2:12" x14ac:dyDescent="0.25">
      <c r="B41" s="49">
        <v>2010</v>
      </c>
      <c r="C41" s="7">
        <v>2895.9811210541056</v>
      </c>
      <c r="D41" s="50">
        <f t="shared" si="4"/>
        <v>0.58700263424303856</v>
      </c>
      <c r="E41" s="7">
        <v>3289.9073846842039</v>
      </c>
      <c r="F41" s="50">
        <f t="shared" si="5"/>
        <v>0.52543752067353444</v>
      </c>
      <c r="G41" s="7">
        <v>3545.4568090652383</v>
      </c>
      <c r="H41" s="50">
        <f t="shared" si="6"/>
        <v>0.57363576326115329</v>
      </c>
      <c r="I41" s="7">
        <v>3581.7244891354485</v>
      </c>
      <c r="J41" s="50">
        <f t="shared" si="7"/>
        <v>0.4192734362738253</v>
      </c>
      <c r="K41" s="7">
        <v>3352.8629248323873</v>
      </c>
      <c r="L41" s="50">
        <f t="shared" si="8"/>
        <v>0.48518072565614867</v>
      </c>
    </row>
    <row r="42" spans="2:12" x14ac:dyDescent="0.25">
      <c r="B42" s="49">
        <v>2011</v>
      </c>
      <c r="C42" s="7">
        <v>3835.8830823505277</v>
      </c>
      <c r="D42" s="51">
        <f t="shared" si="4"/>
        <v>0.32455389797372303</v>
      </c>
      <c r="E42" s="7">
        <v>4738.7894964645729</v>
      </c>
      <c r="F42" s="51">
        <f t="shared" si="5"/>
        <v>0.44040209719139134</v>
      </c>
      <c r="G42" s="7">
        <v>4450.6283956737261</v>
      </c>
      <c r="H42" s="51">
        <f t="shared" si="6"/>
        <v>0.25530464347897008</v>
      </c>
      <c r="I42" s="7">
        <v>4134.1995587376068</v>
      </c>
      <c r="J42" s="51">
        <f t="shared" si="7"/>
        <v>0.15424834357807171</v>
      </c>
      <c r="K42" s="7">
        <v>4297.383210370067</v>
      </c>
      <c r="L42" s="51">
        <f t="shared" si="8"/>
        <v>0.28170560703280079</v>
      </c>
    </row>
    <row r="43" spans="2:12" x14ac:dyDescent="0.25">
      <c r="B43" s="49">
        <v>2012</v>
      </c>
      <c r="C43" s="7">
        <v>3957.101022558687</v>
      </c>
      <c r="D43" s="51">
        <f t="shared" si="4"/>
        <v>3.1601051858410667E-2</v>
      </c>
      <c r="E43" s="7">
        <v>4032.2832725450903</v>
      </c>
      <c r="F43" s="51">
        <f t="shared" si="5"/>
        <v>-0.14909002065750743</v>
      </c>
      <c r="G43" s="7">
        <v>3576.3278236444426</v>
      </c>
      <c r="H43" s="51">
        <f t="shared" si="6"/>
        <v>-0.19644429826564613</v>
      </c>
      <c r="I43" s="7">
        <v>3444.3851166516447</v>
      </c>
      <c r="J43" s="51">
        <f t="shared" si="7"/>
        <v>-0.16685562278386956</v>
      </c>
      <c r="K43" s="7">
        <v>3725.1978364854504</v>
      </c>
      <c r="L43" s="51">
        <f t="shared" si="8"/>
        <v>-0.13314739362872485</v>
      </c>
    </row>
    <row r="44" spans="2:12" x14ac:dyDescent="0.25">
      <c r="B44" s="49">
        <v>2013</v>
      </c>
      <c r="C44" s="7">
        <v>3858.7469943949272</v>
      </c>
      <c r="D44" s="51">
        <f t="shared" si="4"/>
        <v>-2.4855071326979505E-2</v>
      </c>
      <c r="E44" s="7">
        <v>4190.9959214620685</v>
      </c>
      <c r="F44" s="51">
        <f t="shared" si="5"/>
        <v>3.9360490865713027E-2</v>
      </c>
      <c r="G44" s="7">
        <v>4754.147857864863</v>
      </c>
      <c r="H44" s="51">
        <f t="shared" si="6"/>
        <v>0.32933782703962744</v>
      </c>
      <c r="I44" s="7">
        <v>4984.6860939625894</v>
      </c>
      <c r="J44" s="51">
        <f t="shared" si="7"/>
        <v>0.44719185722422994</v>
      </c>
      <c r="K44" s="7">
        <v>4539.2744852213418</v>
      </c>
      <c r="L44" s="51">
        <f t="shared" si="8"/>
        <v>0.21853246041395069</v>
      </c>
    </row>
    <row r="45" spans="2:12" x14ac:dyDescent="0.25">
      <c r="B45" s="49">
        <v>2014</v>
      </c>
      <c r="C45" s="7">
        <v>5040.9242292535691</v>
      </c>
      <c r="D45" s="51">
        <f t="shared" si="4"/>
        <v>0.30636298170774823</v>
      </c>
      <c r="E45" s="7">
        <v>5144.219232161875</v>
      </c>
      <c r="F45" s="51">
        <f t="shared" si="5"/>
        <v>0.22744553527679545</v>
      </c>
      <c r="G45" s="7">
        <v>4737.1885266533545</v>
      </c>
      <c r="H45" s="51">
        <f t="shared" si="6"/>
        <v>-3.5672704590902216E-3</v>
      </c>
      <c r="I45" s="7">
        <v>4050.7901758453304</v>
      </c>
      <c r="J45" s="51">
        <f t="shared" si="7"/>
        <v>-0.18735300488598194</v>
      </c>
      <c r="K45" s="7">
        <v>4867.3576837397432</v>
      </c>
      <c r="L45" s="51">
        <f t="shared" si="8"/>
        <v>7.2276571858906458E-2</v>
      </c>
    </row>
    <row r="46" spans="2:12" x14ac:dyDescent="0.25">
      <c r="B46" s="49">
        <v>2015</v>
      </c>
      <c r="C46" s="7">
        <v>2827.8605664970801</v>
      </c>
      <c r="D46" s="51">
        <f t="shared" si="4"/>
        <v>-0.43901942622220025</v>
      </c>
      <c r="E46" s="7">
        <v>2817.6265190826502</v>
      </c>
      <c r="F46" s="51">
        <f t="shared" si="5"/>
        <v>-0.45227324265911317</v>
      </c>
      <c r="G46" s="7">
        <v>3016.091048332798</v>
      </c>
      <c r="H46" s="51">
        <f t="shared" si="6"/>
        <v>-0.36331623042590777</v>
      </c>
      <c r="I46" s="7">
        <v>3155.9058681462147</v>
      </c>
      <c r="J46" s="51">
        <f t="shared" si="7"/>
        <v>-0.22091598647475452</v>
      </c>
      <c r="K46" s="7">
        <v>2968.9448377870258</v>
      </c>
      <c r="L46" s="51">
        <f t="shared" si="8"/>
        <v>-0.39002945115266474</v>
      </c>
    </row>
    <row r="47" spans="2:12" x14ac:dyDescent="0.25">
      <c r="B47" s="49">
        <v>2016</v>
      </c>
      <c r="C47" s="7">
        <v>2380.0605990871172</v>
      </c>
      <c r="D47" s="51">
        <f t="shared" si="4"/>
        <v>-0.15835291623471393</v>
      </c>
      <c r="E47" s="7">
        <v>2368.6334069944724</v>
      </c>
      <c r="F47" s="51">
        <f t="shared" si="5"/>
        <v>-0.15935153543144498</v>
      </c>
      <c r="G47" s="7">
        <v>2587.1485529948905</v>
      </c>
      <c r="H47" s="51">
        <f t="shared" si="6"/>
        <v>-0.14221801943777979</v>
      </c>
      <c r="I47" s="7">
        <v>2833.3991176737331</v>
      </c>
      <c r="J47" s="51">
        <f t="shared" si="7"/>
        <v>-0.10219149871600031</v>
      </c>
      <c r="K47" s="7">
        <v>2509.6306131686624</v>
      </c>
      <c r="L47" s="51">
        <f t="shared" si="8"/>
        <v>-0.15470621709520349</v>
      </c>
    </row>
    <row r="48" spans="2:12" x14ac:dyDescent="0.25">
      <c r="B48" s="49">
        <v>2017</v>
      </c>
      <c r="C48" s="7">
        <v>3286.7952666345332</v>
      </c>
      <c r="D48" s="51">
        <f t="shared" si="4"/>
        <v>0.38097125253667818</v>
      </c>
      <c r="E48" s="7">
        <v>3403.3950399280184</v>
      </c>
      <c r="F48" s="51">
        <f t="shared" si="5"/>
        <v>0.43686018692379314</v>
      </c>
      <c r="G48" s="7">
        <v>3133.8206802167783</v>
      </c>
      <c r="H48" s="51">
        <f t="shared" si="6"/>
        <v>0.21130295227502827</v>
      </c>
      <c r="I48" s="7">
        <v>3047.4874064124324</v>
      </c>
      <c r="J48" s="51">
        <f t="shared" si="7"/>
        <v>7.5558818171182818E-2</v>
      </c>
      <c r="K48" s="7">
        <v>3190.3522505405317</v>
      </c>
      <c r="L48" s="51">
        <f t="shared" si="8"/>
        <v>0.27124375746771334</v>
      </c>
    </row>
    <row r="49" spans="2:12" x14ac:dyDescent="0.25">
      <c r="B49" s="49">
        <v>2018</v>
      </c>
      <c r="C49" s="7">
        <v>3038.9966755135433</v>
      </c>
      <c r="D49" s="51">
        <f t="shared" si="4"/>
        <v>-7.5392158932588327E-2</v>
      </c>
      <c r="E49" s="7">
        <v>3097.826480080575</v>
      </c>
      <c r="F49" s="51">
        <f t="shared" si="5"/>
        <v>-8.9783453364234211E-2</v>
      </c>
      <c r="G49" s="7">
        <v>3103.4033939281435</v>
      </c>
      <c r="H49" s="51">
        <f>G49/G48-1</f>
        <v>-9.7061349044804679E-3</v>
      </c>
      <c r="I49" s="7">
        <v>2758.5934377305066</v>
      </c>
      <c r="J49" s="51">
        <f t="shared" si="7"/>
        <v>-9.4797428226953029E-2</v>
      </c>
      <c r="K49" s="7">
        <v>2971.6834233768363</v>
      </c>
      <c r="L49" s="51">
        <f t="shared" si="8"/>
        <v>-6.8540653191711653E-2</v>
      </c>
    </row>
    <row r="50" spans="2:12" x14ac:dyDescent="0.25">
      <c r="B50" s="49">
        <v>2019</v>
      </c>
      <c r="C50" s="7">
        <v>2841.3510481471912</v>
      </c>
      <c r="D50" s="51">
        <f t="shared" si="4"/>
        <v>-6.5036473701621578E-2</v>
      </c>
      <c r="E50" s="7">
        <v>3023.0265612645017</v>
      </c>
      <c r="F50" s="51">
        <f t="shared" si="5"/>
        <v>-2.414593564134293E-2</v>
      </c>
      <c r="G50" s="7">
        <v>3252.5151433781903</v>
      </c>
      <c r="H50" s="51">
        <f>G50/G49-1</f>
        <v>4.8047814132634592E-2</v>
      </c>
      <c r="I50" s="7">
        <v>3102.3998117329097</v>
      </c>
      <c r="J50" s="51">
        <f t="shared" si="7"/>
        <v>0.12463104178383477</v>
      </c>
      <c r="K50" s="7">
        <v>3067.9733448340639</v>
      </c>
      <c r="L50" s="51">
        <f t="shared" si="8"/>
        <v>3.2402482949482447E-2</v>
      </c>
    </row>
    <row r="51" spans="2:12" x14ac:dyDescent="0.25">
      <c r="B51" s="49">
        <v>2020</v>
      </c>
      <c r="C51" s="7">
        <v>3234.8600184864331</v>
      </c>
      <c r="D51" s="51">
        <f t="shared" si="4"/>
        <v>0.13849361225387624</v>
      </c>
      <c r="E51" s="7">
        <v>3054.3011680353575</v>
      </c>
      <c r="F51" s="51">
        <f>E51/E50-1</f>
        <v>1.0345462117863136E-2</v>
      </c>
      <c r="G51" s="7">
        <v>2948.0524163405867</v>
      </c>
      <c r="H51" s="51">
        <f>G51/G50-1</f>
        <v>-9.3608396461261845E-2</v>
      </c>
      <c r="I51" s="7">
        <v>3049.0464740490715</v>
      </c>
      <c r="J51" s="51">
        <f>I51/I50-1</f>
        <v>-1.7197440988122259E-2</v>
      </c>
      <c r="K51" s="7">
        <v>3055.2952327107132</v>
      </c>
      <c r="L51" s="51">
        <f>K51/K50-1</f>
        <v>-4.1324062168592857E-3</v>
      </c>
    </row>
    <row r="52" spans="2:12" x14ac:dyDescent="0.25">
      <c r="B52" s="49">
        <v>2021</v>
      </c>
      <c r="C52" s="7">
        <v>3136.0775770516107</v>
      </c>
      <c r="D52" s="51">
        <f t="shared" si="4"/>
        <v>-3.0536851941136534E-2</v>
      </c>
      <c r="E52" s="7">
        <v>3534.1207184238669</v>
      </c>
      <c r="F52" s="51">
        <f>E52/E51-1</f>
        <v>0.15709634511816906</v>
      </c>
      <c r="G52" s="7">
        <v>3778.8153650089921</v>
      </c>
      <c r="H52" s="51">
        <f>G52/G51-1</f>
        <v>0.2818006030230733</v>
      </c>
      <c r="I52" s="7">
        <v>3474.450637724156</v>
      </c>
      <c r="J52" s="51">
        <f>I52/I51-1</f>
        <v>0.13952039343964362</v>
      </c>
      <c r="K52" s="7">
        <v>3479.3424705553466</v>
      </c>
      <c r="L52" s="51">
        <f>K52/K51-1</f>
        <v>0.13879092053189601</v>
      </c>
    </row>
    <row r="53" spans="2:12" x14ac:dyDescent="0.25">
      <c r="B53" s="49">
        <v>2022</v>
      </c>
      <c r="C53" s="7">
        <v>3750.3705695165791</v>
      </c>
      <c r="D53" s="51">
        <v>0.19587939946386701</v>
      </c>
      <c r="E53" s="7">
        <v>4248.5048122900907</v>
      </c>
      <c r="F53" s="51">
        <v>0.20213913184743215</v>
      </c>
      <c r="G53" s="7">
        <v>4164.9651589494906</v>
      </c>
      <c r="H53" s="51">
        <v>0.10218805541973852</v>
      </c>
      <c r="I53" s="7">
        <v>3842.6362679890763</v>
      </c>
      <c r="J53" s="51">
        <v>0.10596945205302744</v>
      </c>
      <c r="K53" s="7">
        <v>3993.0058664974749</v>
      </c>
      <c r="L53" s="51">
        <v>0.14763231854556169</v>
      </c>
    </row>
    <row r="54" spans="2:12" x14ac:dyDescent="0.25">
      <c r="B54" s="49">
        <v>2023</v>
      </c>
      <c r="C54" s="7">
        <v>3719.3333714125952</v>
      </c>
      <c r="D54" s="51">
        <v>-8.2757683617340483E-3</v>
      </c>
      <c r="E54" s="7">
        <v>3835.6119024412283</v>
      </c>
      <c r="F54" s="51">
        <v>-9.7185463614032908E-2</v>
      </c>
      <c r="G54" s="7">
        <v>3493.3487378734922</v>
      </c>
      <c r="H54" s="51">
        <v>-0.16125379095497572</v>
      </c>
      <c r="I54" s="7">
        <v>3244.9284011941795</v>
      </c>
      <c r="J54" s="51">
        <v>-0.15554630339958986</v>
      </c>
      <c r="K54" s="7">
        <v>3564.5331020541021</v>
      </c>
      <c r="L54" s="51">
        <v>-0.10730581891661839</v>
      </c>
    </row>
    <row r="55" spans="2:12" x14ac:dyDescent="0.25">
      <c r="B55" s="49">
        <v>2024</v>
      </c>
      <c r="C55" s="7">
        <v>3363.8833444771735</v>
      </c>
      <c r="D55" s="51">
        <f>+C55/C53-1</f>
        <v>-0.10305307645618167</v>
      </c>
      <c r="E55" s="7">
        <v>3560.0227093300723</v>
      </c>
      <c r="F55" s="51">
        <f>+E55/E53-1</f>
        <v>-0.16205280054488225</v>
      </c>
      <c r="G55" s="7">
        <v>3598.9310570770144</v>
      </c>
      <c r="H55" s="51">
        <f>+G55/G53-1</f>
        <v>-0.13590368232882033</v>
      </c>
      <c r="I55" s="7">
        <v>3652.2004904128717</v>
      </c>
      <c r="J55" s="51">
        <f>+I55/I53-1</f>
        <v>-4.9558627019325785E-2</v>
      </c>
      <c r="K55" s="7">
        <v>3554.1422956246934</v>
      </c>
      <c r="L55" s="51">
        <f>+K55/K53-1</f>
        <v>-0.10990807064797459</v>
      </c>
    </row>
    <row r="56" spans="2:12" ht="15.75" thickBot="1" x14ac:dyDescent="0.3">
      <c r="B56" s="52">
        <v>2025</v>
      </c>
      <c r="C56" s="53">
        <v>3885.3067788772696</v>
      </c>
      <c r="D56" s="54">
        <v>0.15500639618082168</v>
      </c>
      <c r="E56" s="53">
        <v>4082.3393954538237</v>
      </c>
      <c r="F56" s="54">
        <v>0.14671723434653061</v>
      </c>
      <c r="G56" s="53">
        <v>4098.8552171737701</v>
      </c>
      <c r="H56" s="54">
        <f>+G56/G55-1</f>
        <v>0.13890906832285488</v>
      </c>
      <c r="I56" s="53"/>
      <c r="J56" s="54"/>
      <c r="K56" s="53"/>
      <c r="L56" s="54"/>
    </row>
    <row r="57" spans="2:12" x14ac:dyDescent="0.25">
      <c r="C57" s="55" t="s">
        <v>38</v>
      </c>
    </row>
    <row r="58" spans="2:12" x14ac:dyDescent="0.25">
      <c r="E58" s="86"/>
      <c r="F58" s="86"/>
      <c r="G58" s="86"/>
      <c r="H58" s="86"/>
      <c r="I58" s="86"/>
    </row>
    <row r="59" spans="2:12" x14ac:dyDescent="0.25">
      <c r="E59" s="86"/>
      <c r="F59" s="86"/>
      <c r="G59" s="86"/>
      <c r="H59" s="86"/>
      <c r="I59" s="86"/>
    </row>
    <row r="62" spans="2:12" ht="15.75" x14ac:dyDescent="0.25">
      <c r="B62" s="57" t="s">
        <v>39</v>
      </c>
    </row>
    <row r="63" spans="2:12" ht="16.5" thickBot="1" x14ac:dyDescent="0.3">
      <c r="B63" s="57"/>
    </row>
    <row r="64" spans="2:12" ht="15.75" thickBot="1" x14ac:dyDescent="0.3">
      <c r="C64" s="120">
        <v>2025</v>
      </c>
      <c r="D64" s="121"/>
      <c r="E64" s="121"/>
      <c r="F64" s="121"/>
      <c r="G64" s="121"/>
      <c r="H64" s="121"/>
      <c r="I64" s="121"/>
      <c r="J64" s="121"/>
      <c r="K64" s="121"/>
      <c r="L64" s="122"/>
    </row>
    <row r="65" spans="2:12" ht="15.75" thickBot="1" x14ac:dyDescent="0.3">
      <c r="B65" s="58" t="s">
        <v>40</v>
      </c>
      <c r="C65" s="131" t="s">
        <v>28</v>
      </c>
      <c r="D65" s="127"/>
      <c r="E65" s="131" t="s">
        <v>29</v>
      </c>
      <c r="F65" s="126"/>
      <c r="G65" s="131" t="s">
        <v>30</v>
      </c>
      <c r="H65" s="127"/>
      <c r="I65" s="126" t="s">
        <v>31</v>
      </c>
      <c r="J65" s="127"/>
      <c r="K65" s="126" t="s">
        <v>17</v>
      </c>
      <c r="L65" s="127"/>
    </row>
    <row r="66" spans="2:12" x14ac:dyDescent="0.25">
      <c r="B66" s="59">
        <v>1</v>
      </c>
      <c r="C66" s="60" t="s">
        <v>42</v>
      </c>
      <c r="D66" s="61">
        <v>0.44059640344190504</v>
      </c>
      <c r="E66" s="60" t="s">
        <v>42</v>
      </c>
      <c r="F66" s="61">
        <v>0.50080837170666626</v>
      </c>
      <c r="G66" s="60" t="s">
        <v>42</v>
      </c>
      <c r="H66" s="61">
        <v>0.52251749239823853</v>
      </c>
      <c r="I66" s="60"/>
      <c r="J66" s="61"/>
      <c r="K66" s="60"/>
      <c r="L66" s="61"/>
    </row>
    <row r="67" spans="2:12" x14ac:dyDescent="0.25">
      <c r="B67" s="62">
        <v>2</v>
      </c>
      <c r="C67" s="63" t="s">
        <v>41</v>
      </c>
      <c r="D67" s="64">
        <v>0.31652504155270544</v>
      </c>
      <c r="E67" s="63" t="s">
        <v>41</v>
      </c>
      <c r="F67" s="64">
        <v>0.18419696969590921</v>
      </c>
      <c r="G67" s="63" t="s">
        <v>41</v>
      </c>
      <c r="H67" s="64">
        <v>0.2151208314273656</v>
      </c>
      <c r="I67" s="63"/>
      <c r="J67" s="64"/>
      <c r="K67" s="63"/>
      <c r="L67" s="64"/>
    </row>
    <row r="68" spans="2:12" x14ac:dyDescent="0.25">
      <c r="B68" s="62">
        <v>3</v>
      </c>
      <c r="C68" s="63" t="s">
        <v>81</v>
      </c>
      <c r="D68" s="64">
        <v>5.488593345465434E-2</v>
      </c>
      <c r="E68" s="63" t="s">
        <v>81</v>
      </c>
      <c r="F68" s="64">
        <v>4.4394477423385405E-2</v>
      </c>
      <c r="G68" s="63" t="s">
        <v>81</v>
      </c>
      <c r="H68" s="64">
        <v>4.5506114778961923E-2</v>
      </c>
      <c r="I68" s="63"/>
      <c r="J68" s="64"/>
      <c r="K68" s="63"/>
      <c r="L68" s="64"/>
    </row>
    <row r="69" spans="2:12" x14ac:dyDescent="0.25">
      <c r="B69" s="62">
        <v>4</v>
      </c>
      <c r="C69" s="65" t="s">
        <v>83</v>
      </c>
      <c r="D69" s="66">
        <v>3.1957790530866857E-2</v>
      </c>
      <c r="E69" s="63" t="s">
        <v>45</v>
      </c>
      <c r="F69" s="64">
        <v>4.1240370211613933E-2</v>
      </c>
      <c r="G69" s="63" t="s">
        <v>79</v>
      </c>
      <c r="H69" s="64">
        <v>2.8974491275507028E-2</v>
      </c>
      <c r="I69" s="63"/>
      <c r="J69" s="64"/>
      <c r="K69" s="63"/>
      <c r="L69" s="64"/>
    </row>
    <row r="70" spans="2:12" ht="15.75" thickBot="1" x14ac:dyDescent="0.3">
      <c r="B70" s="67">
        <v>5</v>
      </c>
      <c r="C70" s="68" t="s">
        <v>44</v>
      </c>
      <c r="D70" s="69">
        <v>2.7953357851860587E-2</v>
      </c>
      <c r="E70" s="70" t="s">
        <v>84</v>
      </c>
      <c r="F70" s="71">
        <v>3.8278014174316498E-2</v>
      </c>
      <c r="G70" s="70" t="s">
        <v>80</v>
      </c>
      <c r="H70" s="71">
        <v>2.0367690389506091E-2</v>
      </c>
      <c r="I70" s="70"/>
      <c r="J70" s="71"/>
      <c r="K70" s="70"/>
      <c r="L70" s="71"/>
    </row>
    <row r="71" spans="2:12" ht="16.5" thickBot="1" x14ac:dyDescent="0.3">
      <c r="B71" s="57"/>
    </row>
    <row r="72" spans="2:12" ht="15.75" thickBot="1" x14ac:dyDescent="0.3">
      <c r="C72" s="120">
        <v>2024</v>
      </c>
      <c r="D72" s="121"/>
      <c r="E72" s="121"/>
      <c r="F72" s="121"/>
      <c r="G72" s="121"/>
      <c r="H72" s="121"/>
      <c r="I72" s="121"/>
      <c r="J72" s="121"/>
      <c r="K72" s="121"/>
      <c r="L72" s="122"/>
    </row>
    <row r="73" spans="2:12" ht="15.75" thickBot="1" x14ac:dyDescent="0.3">
      <c r="B73" s="58" t="s">
        <v>40</v>
      </c>
      <c r="C73" s="131" t="s">
        <v>28</v>
      </c>
      <c r="D73" s="127"/>
      <c r="E73" s="131" t="s">
        <v>29</v>
      </c>
      <c r="F73" s="126"/>
      <c r="G73" s="131" t="s">
        <v>30</v>
      </c>
      <c r="H73" s="127"/>
      <c r="I73" s="126" t="s">
        <v>31</v>
      </c>
      <c r="J73" s="127"/>
      <c r="K73" s="126" t="s">
        <v>17</v>
      </c>
      <c r="L73" s="127"/>
    </row>
    <row r="74" spans="2:12" x14ac:dyDescent="0.25">
      <c r="B74" s="59">
        <v>1</v>
      </c>
      <c r="C74" s="60" t="s">
        <v>41</v>
      </c>
      <c r="D74" s="61">
        <v>0.37966273780836834</v>
      </c>
      <c r="E74" s="60" t="s">
        <v>41</v>
      </c>
      <c r="F74" s="61">
        <v>0.4564067604317007</v>
      </c>
      <c r="G74" s="60" t="s">
        <v>42</v>
      </c>
      <c r="H74" s="61">
        <v>0.45571508010226686</v>
      </c>
      <c r="I74" s="60" t="s">
        <v>41</v>
      </c>
      <c r="J74" s="61">
        <v>0.4060592218816978</v>
      </c>
      <c r="K74" s="60" t="s">
        <v>41</v>
      </c>
      <c r="L74" s="61">
        <v>0.37855793797558207</v>
      </c>
    </row>
    <row r="75" spans="2:12" x14ac:dyDescent="0.25">
      <c r="B75" s="62">
        <v>2</v>
      </c>
      <c r="C75" s="63" t="s">
        <v>42</v>
      </c>
      <c r="D75" s="64">
        <v>0.30764870819298079</v>
      </c>
      <c r="E75" s="63" t="s">
        <v>42</v>
      </c>
      <c r="F75" s="64">
        <v>0.31424050786063201</v>
      </c>
      <c r="G75" s="63" t="s">
        <v>41</v>
      </c>
      <c r="H75" s="64">
        <v>0.27940453054783559</v>
      </c>
      <c r="I75" s="63" t="s">
        <v>42</v>
      </c>
      <c r="J75" s="64">
        <v>0.38318905940527059</v>
      </c>
      <c r="K75" s="63" t="s">
        <v>42</v>
      </c>
      <c r="L75" s="64">
        <v>0.36796716764609144</v>
      </c>
    </row>
    <row r="76" spans="2:12" x14ac:dyDescent="0.25">
      <c r="B76" s="62">
        <v>3</v>
      </c>
      <c r="C76" s="63" t="s">
        <v>43</v>
      </c>
      <c r="D76" s="64">
        <v>4.2509686019168359E-2</v>
      </c>
      <c r="E76" s="63" t="s">
        <v>44</v>
      </c>
      <c r="F76" s="64">
        <v>4.437795936212878E-2</v>
      </c>
      <c r="G76" s="63" t="s">
        <v>79</v>
      </c>
      <c r="H76" s="64">
        <v>6.2689604690041451E-2</v>
      </c>
      <c r="I76" s="63" t="s">
        <v>81</v>
      </c>
      <c r="J76" s="64">
        <v>3.7434485964625057E-2</v>
      </c>
      <c r="K76" s="63" t="s">
        <v>81</v>
      </c>
      <c r="L76" s="64">
        <v>2.7872190885371319E-2</v>
      </c>
    </row>
    <row r="77" spans="2:12" x14ac:dyDescent="0.25">
      <c r="B77" s="62">
        <v>4</v>
      </c>
      <c r="C77" s="65" t="s">
        <v>44</v>
      </c>
      <c r="D77" s="66">
        <v>3.8042092058676827E-2</v>
      </c>
      <c r="E77" s="63" t="s">
        <v>45</v>
      </c>
      <c r="F77" s="64">
        <v>2.5167685772620137E-2</v>
      </c>
      <c r="G77" s="63" t="s">
        <v>80</v>
      </c>
      <c r="H77" s="64">
        <v>2.4430839929391768E-2</v>
      </c>
      <c r="I77" s="63" t="s">
        <v>79</v>
      </c>
      <c r="J77" s="64">
        <v>2.2295379755751469E-2</v>
      </c>
      <c r="K77" s="63" t="s">
        <v>44</v>
      </c>
      <c r="L77" s="64">
        <v>2.427234204081009E-2</v>
      </c>
    </row>
    <row r="78" spans="2:12" ht="15.75" thickBot="1" x14ac:dyDescent="0.3">
      <c r="B78" s="67">
        <v>5</v>
      </c>
      <c r="C78" s="68" t="s">
        <v>46</v>
      </c>
      <c r="D78" s="69">
        <v>3.7008330967095333E-2</v>
      </c>
      <c r="E78" s="70" t="s">
        <v>43</v>
      </c>
      <c r="F78" s="71">
        <v>1.971436059675221E-2</v>
      </c>
      <c r="G78" s="70" t="s">
        <v>81</v>
      </c>
      <c r="H78" s="71">
        <v>2.404303501072395E-2</v>
      </c>
      <c r="I78" s="70" t="s">
        <v>82</v>
      </c>
      <c r="J78" s="71">
        <v>1.8488982014309548E-2</v>
      </c>
      <c r="K78" s="70" t="s">
        <v>79</v>
      </c>
      <c r="L78" s="71">
        <v>2.3740361016315673E-2</v>
      </c>
    </row>
    <row r="79" spans="2:12" ht="16.5" thickBot="1" x14ac:dyDescent="0.3">
      <c r="B79" s="57"/>
    </row>
    <row r="80" spans="2:12" ht="15.75" thickBot="1" x14ac:dyDescent="0.3">
      <c r="C80" s="120">
        <v>2023</v>
      </c>
      <c r="D80" s="121"/>
      <c r="E80" s="121"/>
      <c r="F80" s="121"/>
      <c r="G80" s="121"/>
      <c r="H80" s="121"/>
      <c r="I80" s="121"/>
      <c r="J80" s="121"/>
      <c r="K80" s="121"/>
      <c r="L80" s="122"/>
    </row>
    <row r="81" spans="2:12" ht="15.75" thickBot="1" x14ac:dyDescent="0.3">
      <c r="B81" s="58" t="s">
        <v>40</v>
      </c>
      <c r="C81" s="131" t="s">
        <v>28</v>
      </c>
      <c r="D81" s="127"/>
      <c r="E81" s="131" t="s">
        <v>29</v>
      </c>
      <c r="F81" s="126"/>
      <c r="G81" s="131" t="s">
        <v>30</v>
      </c>
      <c r="H81" s="127"/>
      <c r="I81" s="126" t="s">
        <v>31</v>
      </c>
      <c r="J81" s="127"/>
      <c r="K81" s="126" t="s">
        <v>17</v>
      </c>
      <c r="L81" s="127"/>
    </row>
    <row r="82" spans="2:12" x14ac:dyDescent="0.25">
      <c r="B82" s="59">
        <v>1</v>
      </c>
      <c r="C82" s="60" t="s">
        <v>41</v>
      </c>
      <c r="D82" s="61">
        <v>0.43363069735008247</v>
      </c>
      <c r="E82" s="60" t="s">
        <v>41</v>
      </c>
      <c r="F82" s="61">
        <v>0.78521102499207984</v>
      </c>
      <c r="G82" s="60" t="s">
        <v>41</v>
      </c>
      <c r="H82" s="61">
        <v>0.41450464785548008</v>
      </c>
      <c r="I82" s="60" t="s">
        <v>41</v>
      </c>
      <c r="J82" s="61">
        <v>0.54991699101823965</v>
      </c>
      <c r="K82" s="60" t="s">
        <v>41</v>
      </c>
      <c r="L82" s="61">
        <v>0.55253010394070678</v>
      </c>
    </row>
    <row r="83" spans="2:12" x14ac:dyDescent="0.25">
      <c r="B83" s="62">
        <v>2</v>
      </c>
      <c r="C83" s="63" t="s">
        <v>42</v>
      </c>
      <c r="D83" s="64">
        <v>0.20977031453676229</v>
      </c>
      <c r="E83" s="63" t="s">
        <v>42</v>
      </c>
      <c r="F83" s="64">
        <v>7.649819877646713E-2</v>
      </c>
      <c r="G83" s="63" t="s">
        <v>42</v>
      </c>
      <c r="H83" s="64">
        <v>0.37392357466572446</v>
      </c>
      <c r="I83" s="63" t="s">
        <v>42</v>
      </c>
      <c r="J83" s="64">
        <v>0.20223569916128004</v>
      </c>
      <c r="K83" s="63" t="s">
        <v>42</v>
      </c>
      <c r="L83" s="64">
        <v>0.21065494889285058</v>
      </c>
    </row>
    <row r="84" spans="2:12" x14ac:dyDescent="0.25">
      <c r="B84" s="62">
        <v>3</v>
      </c>
      <c r="C84" s="63" t="s">
        <v>47</v>
      </c>
      <c r="D84" s="64">
        <v>0.10116156866440182</v>
      </c>
      <c r="E84" s="63" t="s">
        <v>48</v>
      </c>
      <c r="F84" s="64">
        <v>2.1957390902846829E-2</v>
      </c>
      <c r="G84" s="63" t="s">
        <v>49</v>
      </c>
      <c r="H84" s="64">
        <v>4.1080037016603559E-2</v>
      </c>
      <c r="I84" s="63" t="s">
        <v>50</v>
      </c>
      <c r="J84" s="64">
        <v>2.452732172969347E-2</v>
      </c>
      <c r="K84" s="63" t="s">
        <v>47</v>
      </c>
      <c r="L84" s="64">
        <v>3.1604994427047235E-2</v>
      </c>
    </row>
    <row r="85" spans="2:12" ht="22.5" x14ac:dyDescent="0.25">
      <c r="B85" s="62">
        <v>4</v>
      </c>
      <c r="C85" s="65" t="s">
        <v>49</v>
      </c>
      <c r="D85" s="66">
        <v>3.4544013937706487E-2</v>
      </c>
      <c r="E85" s="63" t="s">
        <v>47</v>
      </c>
      <c r="F85" s="64">
        <v>2.0234160671947488E-2</v>
      </c>
      <c r="G85" s="63" t="s">
        <v>51</v>
      </c>
      <c r="H85" s="64">
        <v>2.1902715559207166E-2</v>
      </c>
      <c r="I85" s="63" t="s">
        <v>49</v>
      </c>
      <c r="J85" s="64">
        <v>2.1462670150117959E-2</v>
      </c>
      <c r="K85" s="63" t="s">
        <v>49</v>
      </c>
      <c r="L85" s="64">
        <v>2.7287859262044602E-2</v>
      </c>
    </row>
    <row r="86" spans="2:12" ht="23.25" thickBot="1" x14ac:dyDescent="0.3">
      <c r="B86" s="67">
        <v>5</v>
      </c>
      <c r="C86" s="68" t="s">
        <v>52</v>
      </c>
      <c r="D86" s="69">
        <v>3.1606487483643669E-2</v>
      </c>
      <c r="E86" s="70" t="s">
        <v>45</v>
      </c>
      <c r="F86" s="71">
        <v>1.80553499906233E-2</v>
      </c>
      <c r="G86" s="70" t="s">
        <v>43</v>
      </c>
      <c r="H86" s="71">
        <v>1.4139897394631179E-2</v>
      </c>
      <c r="I86" s="70" t="s">
        <v>44</v>
      </c>
      <c r="J86" s="71">
        <v>2.074889713383354E-2</v>
      </c>
      <c r="K86" s="70" t="s">
        <v>51</v>
      </c>
      <c r="L86" s="71">
        <v>1.7108357510828152E-2</v>
      </c>
    </row>
    <row r="87" spans="2:12" ht="16.5" thickBot="1" x14ac:dyDescent="0.3">
      <c r="B87" s="57"/>
    </row>
    <row r="88" spans="2:12" ht="15.75" thickBot="1" x14ac:dyDescent="0.3">
      <c r="C88" s="120">
        <v>2022</v>
      </c>
      <c r="D88" s="121"/>
      <c r="E88" s="121"/>
      <c r="F88" s="121"/>
      <c r="G88" s="121"/>
      <c r="H88" s="121"/>
      <c r="I88" s="121"/>
      <c r="J88" s="121"/>
      <c r="K88" s="121"/>
      <c r="L88" s="122"/>
    </row>
    <row r="89" spans="2:12" ht="15.75" thickBot="1" x14ac:dyDescent="0.3">
      <c r="B89" s="58" t="s">
        <v>40</v>
      </c>
      <c r="C89" s="131" t="s">
        <v>28</v>
      </c>
      <c r="D89" s="127"/>
      <c r="E89" s="131" t="s">
        <v>29</v>
      </c>
      <c r="F89" s="126"/>
      <c r="G89" s="131" t="s">
        <v>30</v>
      </c>
      <c r="H89" s="127"/>
      <c r="I89" s="126" t="s">
        <v>31</v>
      </c>
      <c r="J89" s="127"/>
      <c r="K89" s="126" t="s">
        <v>17</v>
      </c>
      <c r="L89" s="127"/>
    </row>
    <row r="90" spans="2:12" x14ac:dyDescent="0.25">
      <c r="B90" s="59">
        <v>1</v>
      </c>
      <c r="C90" s="60" t="s">
        <v>42</v>
      </c>
      <c r="D90" s="61">
        <v>0.39668740961219884</v>
      </c>
      <c r="E90" s="60" t="s">
        <v>42</v>
      </c>
      <c r="F90" s="61">
        <v>0.43249919453036445</v>
      </c>
      <c r="G90" s="60" t="s">
        <v>41</v>
      </c>
      <c r="H90" s="61">
        <v>0.45412802596879892</v>
      </c>
      <c r="I90" s="60" t="s">
        <v>41</v>
      </c>
      <c r="J90" s="61">
        <v>0.4099786164302508</v>
      </c>
      <c r="K90" s="60" t="s">
        <v>42</v>
      </c>
      <c r="L90" s="61">
        <v>0.31375585681687096</v>
      </c>
    </row>
    <row r="91" spans="2:12" x14ac:dyDescent="0.25">
      <c r="B91" s="62">
        <v>2</v>
      </c>
      <c r="C91" s="63" t="s">
        <v>47</v>
      </c>
      <c r="D91" s="64">
        <v>0.27098401412823242</v>
      </c>
      <c r="E91" s="63" t="s">
        <v>47</v>
      </c>
      <c r="F91" s="64">
        <v>0.20417848505646141</v>
      </c>
      <c r="G91" s="63" t="s">
        <v>42</v>
      </c>
      <c r="H91" s="64">
        <v>0.18718578950639403</v>
      </c>
      <c r="I91" s="63" t="s">
        <v>42</v>
      </c>
      <c r="J91" s="64">
        <v>0.30281280233342495</v>
      </c>
      <c r="K91" s="63" t="s">
        <v>41</v>
      </c>
      <c r="L91" s="64">
        <v>0.28768494235253456</v>
      </c>
    </row>
    <row r="92" spans="2:12" x14ac:dyDescent="0.25">
      <c r="B92" s="62">
        <v>3</v>
      </c>
      <c r="C92" s="63" t="s">
        <v>45</v>
      </c>
      <c r="D92" s="64">
        <v>6.0381881383097906E-2</v>
      </c>
      <c r="E92" s="63" t="s">
        <v>41</v>
      </c>
      <c r="F92" s="64">
        <v>0.12661511227542196</v>
      </c>
      <c r="G92" s="63" t="s">
        <v>47</v>
      </c>
      <c r="H92" s="64">
        <v>0.13301269634756607</v>
      </c>
      <c r="I92" s="63" t="s">
        <v>45</v>
      </c>
      <c r="J92" s="64">
        <v>3.5777776369151831E-2</v>
      </c>
      <c r="K92" s="63" t="s">
        <v>47</v>
      </c>
      <c r="L92" s="64">
        <v>0.1514849705154091</v>
      </c>
    </row>
    <row r="93" spans="2:12" x14ac:dyDescent="0.25">
      <c r="B93" s="62">
        <v>4</v>
      </c>
      <c r="C93" s="65" t="s">
        <v>41</v>
      </c>
      <c r="D93" s="66">
        <v>5.5840871983804254E-2</v>
      </c>
      <c r="E93" s="63" t="s">
        <v>53</v>
      </c>
      <c r="F93" s="64">
        <v>4.3375638612069292E-2</v>
      </c>
      <c r="G93" s="63" t="s">
        <v>54</v>
      </c>
      <c r="H93" s="64">
        <v>5.9143369350315118E-2</v>
      </c>
      <c r="I93" s="63" t="s">
        <v>54</v>
      </c>
      <c r="J93" s="64">
        <v>3.356980915443359E-2</v>
      </c>
      <c r="K93" s="63" t="s">
        <v>54</v>
      </c>
      <c r="L93" s="64">
        <v>4.5350865323364603E-2</v>
      </c>
    </row>
    <row r="94" spans="2:12" ht="15.75" thickBot="1" x14ac:dyDescent="0.3">
      <c r="B94" s="67">
        <v>5</v>
      </c>
      <c r="C94" s="68" t="s">
        <v>54</v>
      </c>
      <c r="D94" s="69">
        <v>5.1726918889161116E-2</v>
      </c>
      <c r="E94" s="70" t="s">
        <v>54</v>
      </c>
      <c r="F94" s="71">
        <v>3.256851492025116E-2</v>
      </c>
      <c r="G94" s="70" t="s">
        <v>49</v>
      </c>
      <c r="H94" s="71">
        <v>3.0287284041950222E-2</v>
      </c>
      <c r="I94" s="70" t="s">
        <v>47</v>
      </c>
      <c r="J94" s="71">
        <v>3.1449244493190455E-2</v>
      </c>
      <c r="K94" s="70" t="s">
        <v>45</v>
      </c>
      <c r="L94" s="71">
        <v>2.4366116845010558E-2</v>
      </c>
    </row>
    <row r="95" spans="2:12" x14ac:dyDescent="0.25">
      <c r="B95" s="43"/>
      <c r="C95" s="55"/>
      <c r="D95" s="72"/>
      <c r="E95" s="73"/>
      <c r="F95" s="72"/>
      <c r="G95" s="73"/>
      <c r="H95" s="72"/>
      <c r="I95" s="73"/>
      <c r="J95" s="72"/>
      <c r="K95" s="73"/>
      <c r="L95" s="74"/>
    </row>
    <row r="96" spans="2:12" ht="15.75" thickBot="1" x14ac:dyDescent="0.3"/>
    <row r="97" spans="2:12" ht="15.75" thickBot="1" x14ac:dyDescent="0.3">
      <c r="C97" s="120">
        <v>2021</v>
      </c>
      <c r="D97" s="121"/>
      <c r="E97" s="121"/>
      <c r="F97" s="121"/>
      <c r="G97" s="121"/>
      <c r="H97" s="121"/>
      <c r="I97" s="121"/>
      <c r="J97" s="121"/>
      <c r="K97" s="121"/>
      <c r="L97" s="122"/>
    </row>
    <row r="98" spans="2:12" ht="15.75" thickBot="1" x14ac:dyDescent="0.3">
      <c r="B98" s="58" t="s">
        <v>40</v>
      </c>
      <c r="C98" s="131" t="s">
        <v>28</v>
      </c>
      <c r="D98" s="127"/>
      <c r="E98" s="131" t="s">
        <v>29</v>
      </c>
      <c r="F98" s="126"/>
      <c r="G98" s="131" t="s">
        <v>30</v>
      </c>
      <c r="H98" s="127"/>
      <c r="I98" s="126" t="s">
        <v>31</v>
      </c>
      <c r="J98" s="127"/>
      <c r="K98" s="126" t="s">
        <v>17</v>
      </c>
      <c r="L98" s="127"/>
    </row>
    <row r="99" spans="2:12" x14ac:dyDescent="0.25">
      <c r="B99" s="59">
        <v>1</v>
      </c>
      <c r="C99" s="60" t="s">
        <v>41</v>
      </c>
      <c r="D99" s="61">
        <v>0.29878727200845384</v>
      </c>
      <c r="E99" s="60" t="s">
        <v>47</v>
      </c>
      <c r="F99" s="61">
        <v>0.32371541515701613</v>
      </c>
      <c r="G99" s="60" t="s">
        <v>42</v>
      </c>
      <c r="H99" s="61">
        <v>0.45497213595282182</v>
      </c>
      <c r="I99" s="60" t="s">
        <v>47</v>
      </c>
      <c r="J99" s="61">
        <v>0.35990782087621853</v>
      </c>
      <c r="K99" s="60" t="s">
        <v>42</v>
      </c>
      <c r="L99" s="61">
        <v>0.32359467705807943</v>
      </c>
    </row>
    <row r="100" spans="2:12" x14ac:dyDescent="0.25">
      <c r="B100" s="62">
        <v>2</v>
      </c>
      <c r="C100" s="63" t="s">
        <v>47</v>
      </c>
      <c r="D100" s="64">
        <v>0.26337522063977042</v>
      </c>
      <c r="E100" s="63" t="s">
        <v>42</v>
      </c>
      <c r="F100" s="64">
        <v>0.291047094728834</v>
      </c>
      <c r="G100" s="63" t="s">
        <v>47</v>
      </c>
      <c r="H100" s="64">
        <v>0.32023820524498292</v>
      </c>
      <c r="I100" s="63" t="s">
        <v>42</v>
      </c>
      <c r="J100" s="64">
        <v>0.28547656117796083</v>
      </c>
      <c r="K100" s="63" t="s">
        <v>47</v>
      </c>
      <c r="L100" s="64">
        <v>0.31573708946411477</v>
      </c>
    </row>
    <row r="101" spans="2:12" x14ac:dyDescent="0.25">
      <c r="B101" s="62">
        <v>3</v>
      </c>
      <c r="C101" s="63" t="s">
        <v>42</v>
      </c>
      <c r="D101" s="64">
        <v>0.20523172007016927</v>
      </c>
      <c r="E101" s="63" t="s">
        <v>41</v>
      </c>
      <c r="F101" s="64">
        <v>0.18856434728340798</v>
      </c>
      <c r="G101" s="63" t="s">
        <v>41</v>
      </c>
      <c r="H101" s="64">
        <v>0.10148248772591527</v>
      </c>
      <c r="I101" s="63" t="s">
        <v>41</v>
      </c>
      <c r="J101" s="64">
        <v>9.2032020284980018E-2</v>
      </c>
      <c r="K101" s="63" t="s">
        <v>41</v>
      </c>
      <c r="L101" s="64">
        <v>0.16430447808426896</v>
      </c>
    </row>
    <row r="102" spans="2:12" x14ac:dyDescent="0.25">
      <c r="B102" s="62">
        <v>4</v>
      </c>
      <c r="C102" s="65" t="s">
        <v>54</v>
      </c>
      <c r="D102" s="66">
        <v>0.12116779544977975</v>
      </c>
      <c r="E102" s="63" t="s">
        <v>54</v>
      </c>
      <c r="F102" s="64">
        <v>3.5642895211350896E-2</v>
      </c>
      <c r="G102" s="63" t="s">
        <v>43</v>
      </c>
      <c r="H102" s="64">
        <v>2.1484153311571493E-2</v>
      </c>
      <c r="I102" s="63" t="s">
        <v>54</v>
      </c>
      <c r="J102" s="64">
        <v>5.1728769423881125E-2</v>
      </c>
      <c r="K102" s="63" t="s">
        <v>54</v>
      </c>
      <c r="L102" s="64">
        <v>4.6077732550328279E-2</v>
      </c>
    </row>
    <row r="103" spans="2:12" ht="15.75" thickBot="1" x14ac:dyDescent="0.3">
      <c r="B103" s="67">
        <v>5</v>
      </c>
      <c r="C103" s="68" t="s">
        <v>53</v>
      </c>
      <c r="D103" s="69">
        <v>2.7763813670911144E-2</v>
      </c>
      <c r="E103" s="70" t="s">
        <v>43</v>
      </c>
      <c r="F103" s="71">
        <v>3.3609956751027376E-2</v>
      </c>
      <c r="G103" s="70" t="s">
        <v>48</v>
      </c>
      <c r="H103" s="71">
        <v>1.4490724038593415E-2</v>
      </c>
      <c r="I103" s="70" t="s">
        <v>49</v>
      </c>
      <c r="J103" s="71">
        <v>2.8869966358997898E-2</v>
      </c>
      <c r="K103" s="70" t="s">
        <v>43</v>
      </c>
      <c r="L103" s="71">
        <v>2.2314726403328145E-2</v>
      </c>
    </row>
    <row r="104" spans="2:12" x14ac:dyDescent="0.25">
      <c r="B104" s="43"/>
      <c r="C104" s="55" t="s">
        <v>22</v>
      </c>
      <c r="D104" s="72"/>
      <c r="E104" s="73"/>
      <c r="F104" s="72"/>
      <c r="G104" s="73"/>
      <c r="H104" s="72"/>
      <c r="I104" s="73"/>
      <c r="J104" s="72"/>
      <c r="K104" s="73"/>
      <c r="L104" s="74"/>
    </row>
    <row r="105" spans="2:12" ht="15.75" thickBot="1" x14ac:dyDescent="0.3"/>
    <row r="106" spans="2:12" ht="15.75" thickBot="1" x14ac:dyDescent="0.3">
      <c r="C106" s="120">
        <v>2020</v>
      </c>
      <c r="D106" s="121"/>
      <c r="E106" s="121"/>
      <c r="F106" s="121"/>
      <c r="G106" s="121"/>
      <c r="H106" s="121"/>
      <c r="I106" s="121"/>
      <c r="J106" s="121"/>
      <c r="K106" s="121"/>
      <c r="L106" s="122"/>
    </row>
    <row r="107" spans="2:12" ht="15.75" thickBot="1" x14ac:dyDescent="0.3">
      <c r="B107" s="58" t="s">
        <v>40</v>
      </c>
      <c r="C107" s="131" t="s">
        <v>28</v>
      </c>
      <c r="D107" s="127"/>
      <c r="E107" s="131" t="s">
        <v>29</v>
      </c>
      <c r="F107" s="126"/>
      <c r="G107" s="131" t="s">
        <v>30</v>
      </c>
      <c r="H107" s="127"/>
      <c r="I107" s="126" t="s">
        <v>31</v>
      </c>
      <c r="J107" s="127"/>
      <c r="K107" s="126" t="s">
        <v>17</v>
      </c>
      <c r="L107" s="127"/>
    </row>
    <row r="108" spans="2:12" x14ac:dyDescent="0.25">
      <c r="B108" s="59">
        <v>1</v>
      </c>
      <c r="C108" s="60" t="s">
        <v>42</v>
      </c>
      <c r="D108" s="61">
        <v>0.59401945613555618</v>
      </c>
      <c r="E108" s="60" t="s">
        <v>42</v>
      </c>
      <c r="F108" s="61">
        <v>0.575745094692102</v>
      </c>
      <c r="G108" s="60" t="s">
        <v>42</v>
      </c>
      <c r="H108" s="61">
        <v>0.37436641837390811</v>
      </c>
      <c r="I108" s="60" t="s">
        <v>42</v>
      </c>
      <c r="J108" s="61">
        <v>0.40201203727845525</v>
      </c>
      <c r="K108" s="60" t="s">
        <v>42</v>
      </c>
      <c r="L108" s="61">
        <v>0.47373288013894216</v>
      </c>
    </row>
    <row r="109" spans="2:12" x14ac:dyDescent="0.25">
      <c r="B109" s="62">
        <v>2</v>
      </c>
      <c r="C109" s="63" t="s">
        <v>47</v>
      </c>
      <c r="D109" s="64">
        <v>0.12721723692319101</v>
      </c>
      <c r="E109" s="63" t="s">
        <v>41</v>
      </c>
      <c r="F109" s="64">
        <v>0.13138048600356744</v>
      </c>
      <c r="G109" s="63" t="s">
        <v>41</v>
      </c>
      <c r="H109" s="64">
        <v>0.34086223854153047</v>
      </c>
      <c r="I109" s="63" t="s">
        <v>41</v>
      </c>
      <c r="J109" s="64">
        <v>0.35550758623865192</v>
      </c>
      <c r="K109" s="63" t="s">
        <v>41</v>
      </c>
      <c r="L109" s="64">
        <v>0.2328698541206449</v>
      </c>
    </row>
    <row r="110" spans="2:12" x14ac:dyDescent="0.25">
      <c r="B110" s="62">
        <v>3</v>
      </c>
      <c r="C110" s="63" t="s">
        <v>55</v>
      </c>
      <c r="D110" s="64">
        <v>8.0753940846481395E-2</v>
      </c>
      <c r="E110" s="63" t="s">
        <v>54</v>
      </c>
      <c r="F110" s="64">
        <v>5.5091569582249915E-2</v>
      </c>
      <c r="G110" s="63" t="s">
        <v>47</v>
      </c>
      <c r="H110" s="64">
        <v>0.16333058432566447</v>
      </c>
      <c r="I110" s="63" t="s">
        <v>54</v>
      </c>
      <c r="J110" s="64">
        <v>8.4045366963358528E-2</v>
      </c>
      <c r="K110" s="63" t="s">
        <v>47</v>
      </c>
      <c r="L110" s="64">
        <v>0.10423209593162566</v>
      </c>
    </row>
    <row r="111" spans="2:12" x14ac:dyDescent="0.25">
      <c r="B111" s="62">
        <v>4</v>
      </c>
      <c r="C111" s="65" t="s">
        <v>54</v>
      </c>
      <c r="D111" s="66">
        <v>6.6878800783670506E-2</v>
      </c>
      <c r="E111" s="63" t="s">
        <v>47</v>
      </c>
      <c r="F111" s="64">
        <v>4.5853392665322124E-2</v>
      </c>
      <c r="G111" s="63" t="s">
        <v>55</v>
      </c>
      <c r="H111" s="64">
        <v>1.606276898781428E-2</v>
      </c>
      <c r="I111" s="63" t="s">
        <v>47</v>
      </c>
      <c r="J111" s="64">
        <v>7.0248002457789629E-2</v>
      </c>
      <c r="K111" s="63" t="s">
        <v>54</v>
      </c>
      <c r="L111" s="64">
        <v>4.9426649043773058E-2</v>
      </c>
    </row>
    <row r="112" spans="2:12" ht="15.75" thickBot="1" x14ac:dyDescent="0.3">
      <c r="B112" s="67">
        <v>5</v>
      </c>
      <c r="C112" s="68" t="s">
        <v>45</v>
      </c>
      <c r="D112" s="69">
        <v>3.7365570163318963E-2</v>
      </c>
      <c r="E112" s="70" t="s">
        <v>48</v>
      </c>
      <c r="F112" s="71">
        <v>4.2491368970860095E-2</v>
      </c>
      <c r="G112" s="70" t="s">
        <v>56</v>
      </c>
      <c r="H112" s="71">
        <v>1.5639754676991923E-2</v>
      </c>
      <c r="I112" s="70" t="s">
        <v>43</v>
      </c>
      <c r="J112" s="71">
        <v>2.2532044652139416E-2</v>
      </c>
      <c r="K112" s="70" t="s">
        <v>55</v>
      </c>
      <c r="L112" s="71">
        <v>3.0798442507959167E-2</v>
      </c>
    </row>
    <row r="113" spans="2:12" x14ac:dyDescent="0.25">
      <c r="B113" s="43"/>
      <c r="C113" s="55" t="s">
        <v>22</v>
      </c>
      <c r="D113" s="72"/>
      <c r="E113" s="73"/>
      <c r="F113" s="72"/>
      <c r="G113" s="73"/>
      <c r="H113" s="72"/>
      <c r="I113" s="73"/>
      <c r="J113" s="72"/>
      <c r="K113" s="73"/>
      <c r="L113" s="74"/>
    </row>
    <row r="114" spans="2:12" ht="15.75" thickBot="1" x14ac:dyDescent="0.3"/>
    <row r="115" spans="2:12" ht="15.75" thickBot="1" x14ac:dyDescent="0.3">
      <c r="C115" s="120">
        <v>2019</v>
      </c>
      <c r="D115" s="121"/>
      <c r="E115" s="121"/>
      <c r="F115" s="121"/>
      <c r="G115" s="121"/>
      <c r="H115" s="121"/>
      <c r="I115" s="121"/>
      <c r="J115" s="121"/>
      <c r="K115" s="121"/>
      <c r="L115" s="122"/>
    </row>
    <row r="116" spans="2:12" ht="15.75" thickBot="1" x14ac:dyDescent="0.3">
      <c r="B116" s="58" t="s">
        <v>40</v>
      </c>
      <c r="C116" s="131" t="s">
        <v>28</v>
      </c>
      <c r="D116" s="127"/>
      <c r="E116" s="131" t="s">
        <v>29</v>
      </c>
      <c r="F116" s="126"/>
      <c r="G116" s="131" t="s">
        <v>30</v>
      </c>
      <c r="H116" s="127"/>
      <c r="I116" s="126" t="s">
        <v>31</v>
      </c>
      <c r="J116" s="127"/>
      <c r="K116" s="126" t="s">
        <v>17</v>
      </c>
      <c r="L116" s="127"/>
    </row>
    <row r="117" spans="2:12" x14ac:dyDescent="0.25">
      <c r="B117" s="59">
        <v>1</v>
      </c>
      <c r="C117" s="60" t="s">
        <v>42</v>
      </c>
      <c r="D117" s="61">
        <v>0.41317992413545113</v>
      </c>
      <c r="E117" s="60" t="s">
        <v>41</v>
      </c>
      <c r="F117" s="61">
        <v>0.37052589864072571</v>
      </c>
      <c r="G117" s="60" t="s">
        <v>42</v>
      </c>
      <c r="H117" s="61">
        <v>0.52031593013762067</v>
      </c>
      <c r="I117" s="60" t="s">
        <v>42</v>
      </c>
      <c r="J117" s="61">
        <v>0.46470710642225255</v>
      </c>
      <c r="K117" s="60" t="s">
        <v>42</v>
      </c>
      <c r="L117" s="61">
        <v>0.43030180886434577</v>
      </c>
    </row>
    <row r="118" spans="2:12" x14ac:dyDescent="0.25">
      <c r="B118" s="62">
        <v>2</v>
      </c>
      <c r="C118" s="63" t="s">
        <v>41</v>
      </c>
      <c r="D118" s="64">
        <v>0.24605399301807312</v>
      </c>
      <c r="E118" s="63" t="s">
        <v>42</v>
      </c>
      <c r="F118" s="64">
        <v>0.29061864897239531</v>
      </c>
      <c r="G118" s="63" t="s">
        <v>41</v>
      </c>
      <c r="H118" s="64">
        <v>0.16068087525967303</v>
      </c>
      <c r="I118" s="63" t="s">
        <v>47</v>
      </c>
      <c r="J118" s="64">
        <v>0.21991826755407629</v>
      </c>
      <c r="K118" s="63" t="s">
        <v>41</v>
      </c>
      <c r="L118" s="64">
        <v>0.20313035651953912</v>
      </c>
    </row>
    <row r="119" spans="2:12" x14ac:dyDescent="0.25">
      <c r="B119" s="62">
        <v>3</v>
      </c>
      <c r="C119" s="63" t="s">
        <v>54</v>
      </c>
      <c r="D119" s="64">
        <v>0.12333803340260394</v>
      </c>
      <c r="E119" s="63" t="s">
        <v>47</v>
      </c>
      <c r="F119" s="64">
        <v>0.13741144677816364</v>
      </c>
      <c r="G119" s="63" t="s">
        <v>55</v>
      </c>
      <c r="H119" s="64">
        <v>9.1360762669025097E-2</v>
      </c>
      <c r="I119" s="63" t="s">
        <v>55</v>
      </c>
      <c r="J119" s="64">
        <v>9.5935899480450823E-2</v>
      </c>
      <c r="K119" s="63" t="s">
        <v>47</v>
      </c>
      <c r="L119" s="64">
        <v>0.10570754986913165</v>
      </c>
    </row>
    <row r="120" spans="2:12" x14ac:dyDescent="0.25">
      <c r="B120" s="62">
        <v>4</v>
      </c>
      <c r="C120" s="65" t="s">
        <v>55</v>
      </c>
      <c r="D120" s="66">
        <v>0.10731044553625131</v>
      </c>
      <c r="E120" s="63" t="s">
        <v>54</v>
      </c>
      <c r="F120" s="64">
        <v>7.1406458798528402E-2</v>
      </c>
      <c r="G120" s="63" t="s">
        <v>54</v>
      </c>
      <c r="H120" s="64">
        <v>8.9315369860503743E-2</v>
      </c>
      <c r="I120" s="63" t="s">
        <v>41</v>
      </c>
      <c r="J120" s="64">
        <v>7.3641579299681043E-2</v>
      </c>
      <c r="K120" s="63" t="s">
        <v>54</v>
      </c>
      <c r="L120" s="64">
        <v>8.2966504393697557E-2</v>
      </c>
    </row>
    <row r="121" spans="2:12" ht="15.75" thickBot="1" x14ac:dyDescent="0.3">
      <c r="B121" s="67">
        <v>5</v>
      </c>
      <c r="C121" s="68" t="s">
        <v>53</v>
      </c>
      <c r="D121" s="69">
        <v>3.3804149035485113E-2</v>
      </c>
      <c r="E121" s="70" t="s">
        <v>57</v>
      </c>
      <c r="F121" s="71">
        <v>2.3132555409079419E-2</v>
      </c>
      <c r="G121" s="70" t="s">
        <v>47</v>
      </c>
      <c r="H121" s="71">
        <v>3.5549596010878426E-2</v>
      </c>
      <c r="I121" s="70" t="s">
        <v>54</v>
      </c>
      <c r="J121" s="71">
        <v>5.5018857295076856E-2</v>
      </c>
      <c r="K121" s="70" t="s">
        <v>55</v>
      </c>
      <c r="L121" s="71">
        <v>7.9722044855836408E-2</v>
      </c>
    </row>
    <row r="122" spans="2:12" x14ac:dyDescent="0.25">
      <c r="B122" s="43"/>
      <c r="C122" s="55" t="s">
        <v>22</v>
      </c>
      <c r="D122" s="72"/>
      <c r="E122" s="73"/>
      <c r="F122" s="72"/>
      <c r="G122" s="73"/>
      <c r="H122" s="72"/>
      <c r="I122" s="73"/>
      <c r="J122" s="72"/>
      <c r="K122" s="73"/>
      <c r="L122" s="74"/>
    </row>
    <row r="123" spans="2:12" ht="15.75" thickBot="1" x14ac:dyDescent="0.3"/>
    <row r="124" spans="2:12" ht="15.75" thickBot="1" x14ac:dyDescent="0.3">
      <c r="C124" s="120">
        <v>2018</v>
      </c>
      <c r="D124" s="121"/>
      <c r="E124" s="121"/>
      <c r="F124" s="121"/>
      <c r="G124" s="121"/>
      <c r="H124" s="121"/>
      <c r="I124" s="121"/>
      <c r="J124" s="121"/>
      <c r="K124" s="121"/>
      <c r="L124" s="122"/>
    </row>
    <row r="125" spans="2:12" ht="15.75" thickBot="1" x14ac:dyDescent="0.3">
      <c r="B125" s="58" t="s">
        <v>40</v>
      </c>
      <c r="C125" s="131" t="s">
        <v>28</v>
      </c>
      <c r="D125" s="127"/>
      <c r="E125" s="131" t="s">
        <v>29</v>
      </c>
      <c r="F125" s="126"/>
      <c r="G125" s="131" t="s">
        <v>30</v>
      </c>
      <c r="H125" s="127"/>
      <c r="I125" s="126" t="s">
        <v>31</v>
      </c>
      <c r="J125" s="127"/>
      <c r="K125" s="126" t="s">
        <v>17</v>
      </c>
      <c r="L125" s="127"/>
    </row>
    <row r="126" spans="2:12" x14ac:dyDescent="0.25">
      <c r="B126" s="59">
        <v>1</v>
      </c>
      <c r="C126" s="60" t="s">
        <v>42</v>
      </c>
      <c r="D126" s="61">
        <v>0.48518574151418264</v>
      </c>
      <c r="E126" s="60" t="s">
        <v>41</v>
      </c>
      <c r="F126" s="61">
        <v>0.35419662769624927</v>
      </c>
      <c r="G126" s="60" t="s">
        <v>42</v>
      </c>
      <c r="H126" s="61">
        <v>0.47314460464308744</v>
      </c>
      <c r="I126" s="60" t="s">
        <v>42</v>
      </c>
      <c r="J126" s="61">
        <v>0.65648487840256775</v>
      </c>
      <c r="K126" s="60" t="s">
        <v>42</v>
      </c>
      <c r="L126" s="61">
        <v>0.48897068342134636</v>
      </c>
    </row>
    <row r="127" spans="2:12" x14ac:dyDescent="0.25">
      <c r="B127" s="62">
        <v>2</v>
      </c>
      <c r="C127" s="63" t="s">
        <v>41</v>
      </c>
      <c r="D127" s="64">
        <v>0.22030875252019935</v>
      </c>
      <c r="E127" s="63" t="s">
        <v>42</v>
      </c>
      <c r="F127" s="64">
        <v>0.26579397692089579</v>
      </c>
      <c r="G127" s="63" t="s">
        <v>41</v>
      </c>
      <c r="H127" s="64">
        <v>0.19437037117056391</v>
      </c>
      <c r="I127" s="63" t="s">
        <v>55</v>
      </c>
      <c r="J127" s="64">
        <v>0.1045362517611577</v>
      </c>
      <c r="K127" s="63" t="s">
        <v>41</v>
      </c>
      <c r="L127" s="64">
        <v>0.1852279803038655</v>
      </c>
    </row>
    <row r="128" spans="2:12" x14ac:dyDescent="0.25">
      <c r="B128" s="62">
        <v>3</v>
      </c>
      <c r="C128" s="63" t="s">
        <v>54</v>
      </c>
      <c r="D128" s="64">
        <v>0.11662168666399804</v>
      </c>
      <c r="E128" s="63" t="s">
        <v>47</v>
      </c>
      <c r="F128" s="64">
        <v>0.12087914031016443</v>
      </c>
      <c r="G128" s="63" t="s">
        <v>55</v>
      </c>
      <c r="H128" s="64">
        <v>7.5231519959309975E-2</v>
      </c>
      <c r="I128" s="63" t="s">
        <v>47</v>
      </c>
      <c r="J128" s="64">
        <v>7.9396087140674226E-2</v>
      </c>
      <c r="K128" s="63" t="s">
        <v>54</v>
      </c>
      <c r="L128" s="64">
        <v>7.7687934516077972E-2</v>
      </c>
    </row>
    <row r="129" spans="2:12" x14ac:dyDescent="0.25">
      <c r="B129" s="62">
        <v>4</v>
      </c>
      <c r="C129" s="65" t="s">
        <v>47</v>
      </c>
      <c r="D129" s="66">
        <v>7.8335207767680368E-2</v>
      </c>
      <c r="E129" s="63" t="s">
        <v>54</v>
      </c>
      <c r="F129" s="64">
        <v>0.10678946623421511</v>
      </c>
      <c r="G129" s="63" t="s">
        <v>54</v>
      </c>
      <c r="H129" s="64">
        <v>7.1655437999183599E-2</v>
      </c>
      <c r="I129" s="63" t="s">
        <v>41</v>
      </c>
      <c r="J129" s="64">
        <v>4.2540607216609433E-2</v>
      </c>
      <c r="K129" s="63" t="s">
        <v>47</v>
      </c>
      <c r="L129" s="64">
        <v>7.4980931993806427E-2</v>
      </c>
    </row>
    <row r="130" spans="2:12" ht="15.75" thickBot="1" x14ac:dyDescent="0.3">
      <c r="B130" s="67">
        <v>5</v>
      </c>
      <c r="C130" s="68" t="s">
        <v>45</v>
      </c>
      <c r="D130" s="69">
        <v>2.7479534781359654E-2</v>
      </c>
      <c r="E130" s="70" t="s">
        <v>50</v>
      </c>
      <c r="F130" s="71">
        <v>6.2129046977217259E-2</v>
      </c>
      <c r="G130" s="70" t="s">
        <v>50</v>
      </c>
      <c r="H130" s="71">
        <v>3.8617751437451782E-2</v>
      </c>
      <c r="I130" s="70" t="s">
        <v>54</v>
      </c>
      <c r="J130" s="71">
        <v>4.1182639260946979E-2</v>
      </c>
      <c r="K130" s="70" t="s">
        <v>55</v>
      </c>
      <c r="L130" s="71">
        <v>6.4173269244895359E-2</v>
      </c>
    </row>
    <row r="131" spans="2:12" x14ac:dyDescent="0.25">
      <c r="B131" s="43"/>
      <c r="C131" s="55" t="s">
        <v>22</v>
      </c>
      <c r="D131" s="72"/>
      <c r="E131" s="73"/>
      <c r="F131" s="72"/>
      <c r="G131" s="73"/>
      <c r="H131" s="72"/>
      <c r="I131" s="73"/>
      <c r="J131" s="72"/>
      <c r="K131" s="73"/>
      <c r="L131" s="74"/>
    </row>
    <row r="133" spans="2:12" ht="15.75" thickBot="1" x14ac:dyDescent="0.3"/>
    <row r="134" spans="2:12" ht="15.75" thickBot="1" x14ac:dyDescent="0.3">
      <c r="C134" s="120">
        <v>2017</v>
      </c>
      <c r="D134" s="121"/>
      <c r="E134" s="121"/>
      <c r="F134" s="121"/>
      <c r="G134" s="121"/>
      <c r="H134" s="121"/>
      <c r="I134" s="121"/>
      <c r="J134" s="121"/>
      <c r="K134" s="121"/>
      <c r="L134" s="122"/>
    </row>
    <row r="135" spans="2:12" ht="15.75" thickBot="1" x14ac:dyDescent="0.3">
      <c r="B135" s="58" t="s">
        <v>40</v>
      </c>
      <c r="C135" s="131" t="s">
        <v>28</v>
      </c>
      <c r="D135" s="127"/>
      <c r="E135" s="131" t="s">
        <v>29</v>
      </c>
      <c r="F135" s="126"/>
      <c r="G135" s="131" t="s">
        <v>30</v>
      </c>
      <c r="H135" s="127"/>
      <c r="I135" s="126" t="s">
        <v>31</v>
      </c>
      <c r="J135" s="127"/>
      <c r="K135" s="126" t="s">
        <v>17</v>
      </c>
      <c r="L135" s="127"/>
    </row>
    <row r="136" spans="2:12" x14ac:dyDescent="0.25">
      <c r="B136" s="59">
        <v>1</v>
      </c>
      <c r="C136" s="60" t="s">
        <v>41</v>
      </c>
      <c r="D136" s="61">
        <v>0.61541729301256443</v>
      </c>
      <c r="E136" s="60" t="s">
        <v>41</v>
      </c>
      <c r="F136" s="61">
        <v>0.85905615058709672</v>
      </c>
      <c r="G136" s="60" t="s">
        <v>42</v>
      </c>
      <c r="H136" s="61">
        <v>0.34873240072967443</v>
      </c>
      <c r="I136" s="60" t="s">
        <v>42</v>
      </c>
      <c r="J136" s="61">
        <v>0.64159792179955311</v>
      </c>
      <c r="K136" s="60" t="s">
        <v>41</v>
      </c>
      <c r="L136" s="61">
        <v>0.39873949743652837</v>
      </c>
    </row>
    <row r="137" spans="2:12" x14ac:dyDescent="0.25">
      <c r="B137" s="62">
        <v>2</v>
      </c>
      <c r="C137" s="63" t="s">
        <v>42</v>
      </c>
      <c r="D137" s="64">
        <v>0.1720764484338132</v>
      </c>
      <c r="E137" s="63" t="s">
        <v>55</v>
      </c>
      <c r="F137" s="64">
        <v>4.8028429597426418E-2</v>
      </c>
      <c r="G137" s="63" t="s">
        <v>55</v>
      </c>
      <c r="H137" s="64">
        <v>0.23149691470106132</v>
      </c>
      <c r="I137" s="63" t="s">
        <v>41</v>
      </c>
      <c r="J137" s="64">
        <v>0.11483021421003346</v>
      </c>
      <c r="K137" s="63" t="s">
        <v>42</v>
      </c>
      <c r="L137" s="64">
        <v>0.34388265257327827</v>
      </c>
    </row>
    <row r="138" spans="2:12" x14ac:dyDescent="0.25">
      <c r="B138" s="62">
        <v>3</v>
      </c>
      <c r="C138" s="63" t="s">
        <v>55</v>
      </c>
      <c r="D138" s="64">
        <v>7.7812156290183607E-2</v>
      </c>
      <c r="E138" s="63" t="s">
        <v>42</v>
      </c>
      <c r="F138" s="64">
        <v>3.9331191146096969E-2</v>
      </c>
      <c r="G138" s="63" t="s">
        <v>41</v>
      </c>
      <c r="H138" s="64">
        <v>0.14115178443235601</v>
      </c>
      <c r="I138" s="63" t="s">
        <v>54</v>
      </c>
      <c r="J138" s="64">
        <v>0.11279232164023725</v>
      </c>
      <c r="K138" s="63" t="s">
        <v>54</v>
      </c>
      <c r="L138" s="64">
        <v>8.3911506348846948E-2</v>
      </c>
    </row>
    <row r="139" spans="2:12" x14ac:dyDescent="0.25">
      <c r="B139" s="62">
        <v>4</v>
      </c>
      <c r="C139" s="65" t="s">
        <v>54</v>
      </c>
      <c r="D139" s="66">
        <v>7.4020568607325365E-2</v>
      </c>
      <c r="E139" s="63" t="s">
        <v>54</v>
      </c>
      <c r="F139" s="64">
        <v>2.1387596652042956E-2</v>
      </c>
      <c r="G139" s="63" t="s">
        <v>54</v>
      </c>
      <c r="H139" s="64">
        <v>0.10962000664731331</v>
      </c>
      <c r="I139" s="63" t="s">
        <v>55</v>
      </c>
      <c r="J139" s="64">
        <v>2.6772969422241798E-2</v>
      </c>
      <c r="K139" s="63" t="s">
        <v>55</v>
      </c>
      <c r="L139" s="64">
        <v>8.3155735356962676E-2</v>
      </c>
    </row>
    <row r="140" spans="2:12" ht="15.75" thickBot="1" x14ac:dyDescent="0.3">
      <c r="B140" s="67">
        <v>5</v>
      </c>
      <c r="C140" s="68" t="s">
        <v>43</v>
      </c>
      <c r="D140" s="69">
        <v>1.8553044952324151E-2</v>
      </c>
      <c r="E140" s="70" t="s">
        <v>43</v>
      </c>
      <c r="F140" s="71">
        <v>1.1775957382934139E-2</v>
      </c>
      <c r="G140" s="70" t="s">
        <v>58</v>
      </c>
      <c r="H140" s="71">
        <v>4.6906858779115754E-2</v>
      </c>
      <c r="I140" s="70" t="s">
        <v>57</v>
      </c>
      <c r="J140" s="71">
        <v>2.5482874874337563E-2</v>
      </c>
      <c r="K140" s="70" t="s">
        <v>57</v>
      </c>
      <c r="L140" s="71">
        <v>1.7721323922607741E-2</v>
      </c>
    </row>
    <row r="141" spans="2:12" x14ac:dyDescent="0.25">
      <c r="B141" s="43"/>
      <c r="C141" s="55" t="s">
        <v>22</v>
      </c>
      <c r="D141" s="72"/>
      <c r="E141" s="73"/>
      <c r="F141" s="72"/>
      <c r="G141" s="73"/>
      <c r="H141" s="72"/>
      <c r="I141" s="73"/>
      <c r="J141" s="72"/>
      <c r="K141" s="73"/>
      <c r="L141" s="74"/>
    </row>
    <row r="142" spans="2:12" ht="15.75" thickBot="1" x14ac:dyDescent="0.3"/>
    <row r="143" spans="2:12" ht="15.75" thickBot="1" x14ac:dyDescent="0.3">
      <c r="C143" s="120">
        <v>2016</v>
      </c>
      <c r="D143" s="121"/>
      <c r="E143" s="121"/>
      <c r="F143" s="121"/>
      <c r="G143" s="121"/>
      <c r="H143" s="121"/>
      <c r="I143" s="121"/>
      <c r="J143" s="121"/>
      <c r="K143" s="121"/>
      <c r="L143" s="122"/>
    </row>
    <row r="144" spans="2:12" ht="15.75" thickBot="1" x14ac:dyDescent="0.3">
      <c r="B144" s="58" t="s">
        <v>40</v>
      </c>
      <c r="C144" s="131" t="s">
        <v>28</v>
      </c>
      <c r="D144" s="127"/>
      <c r="E144" s="131" t="s">
        <v>29</v>
      </c>
      <c r="F144" s="126"/>
      <c r="G144" s="131" t="s">
        <v>30</v>
      </c>
      <c r="H144" s="127"/>
      <c r="I144" s="126" t="s">
        <v>31</v>
      </c>
      <c r="J144" s="127"/>
      <c r="K144" s="126" t="s">
        <v>17</v>
      </c>
      <c r="L144" s="127"/>
    </row>
    <row r="145" spans="2:12" x14ac:dyDescent="0.25">
      <c r="B145" s="59">
        <v>1</v>
      </c>
      <c r="C145" s="60" t="s">
        <v>41</v>
      </c>
      <c r="D145" s="61">
        <v>0.39030812539488718</v>
      </c>
      <c r="E145" s="60" t="s">
        <v>41</v>
      </c>
      <c r="F145" s="61">
        <v>0.81478503734630225</v>
      </c>
      <c r="G145" s="60" t="s">
        <v>41</v>
      </c>
      <c r="H145" s="61">
        <v>0.83338271075128967</v>
      </c>
      <c r="I145" s="60" t="s">
        <v>41</v>
      </c>
      <c r="J145" s="61">
        <v>0.74004875337337939</v>
      </c>
      <c r="K145" s="60" t="s">
        <v>41</v>
      </c>
      <c r="L145" s="61">
        <v>0.72439061307849062</v>
      </c>
    </row>
    <row r="146" spans="2:12" x14ac:dyDescent="0.25">
      <c r="B146" s="62">
        <v>2</v>
      </c>
      <c r="C146" s="63" t="s">
        <v>42</v>
      </c>
      <c r="D146" s="64">
        <v>0.31335921594411287</v>
      </c>
      <c r="E146" s="63" t="s">
        <v>42</v>
      </c>
      <c r="F146" s="64">
        <v>8.5333926312794559E-2</v>
      </c>
      <c r="G146" s="63" t="s">
        <v>42</v>
      </c>
      <c r="H146" s="64">
        <v>9.1288620204735202E-2</v>
      </c>
      <c r="I146" s="63" t="s">
        <v>54</v>
      </c>
      <c r="J146" s="64">
        <v>0.10087729460166445</v>
      </c>
      <c r="K146" s="63" t="s">
        <v>42</v>
      </c>
      <c r="L146" s="64">
        <v>0.11920857223106782</v>
      </c>
    </row>
    <row r="147" spans="2:12" x14ac:dyDescent="0.25">
      <c r="B147" s="62">
        <v>3</v>
      </c>
      <c r="C147" s="63" t="s">
        <v>54</v>
      </c>
      <c r="D147" s="64">
        <v>0.11700971463982318</v>
      </c>
      <c r="E147" s="63" t="s">
        <v>55</v>
      </c>
      <c r="F147" s="64">
        <v>2.2967424899553009E-2</v>
      </c>
      <c r="G147" s="63" t="s">
        <v>48</v>
      </c>
      <c r="H147" s="64">
        <v>2.9397552955976628E-2</v>
      </c>
      <c r="I147" s="63" t="s">
        <v>55</v>
      </c>
      <c r="J147" s="64">
        <v>8.3298485437362429E-2</v>
      </c>
      <c r="K147" s="63" t="s">
        <v>54</v>
      </c>
      <c r="L147" s="64">
        <v>4.6374252522970463E-2</v>
      </c>
    </row>
    <row r="148" spans="2:12" x14ac:dyDescent="0.25">
      <c r="B148" s="62">
        <v>4</v>
      </c>
      <c r="C148" s="65" t="s">
        <v>47</v>
      </c>
      <c r="D148" s="66">
        <v>8.8878489059530982E-2</v>
      </c>
      <c r="E148" s="63" t="s">
        <v>47</v>
      </c>
      <c r="F148" s="64">
        <v>2.1071694551815772E-2</v>
      </c>
      <c r="G148" s="63" t="s">
        <v>55</v>
      </c>
      <c r="H148" s="64">
        <v>2.7953233565972256E-2</v>
      </c>
      <c r="I148" s="63" t="s">
        <v>42</v>
      </c>
      <c r="J148" s="64">
        <v>3.3437198330390494E-2</v>
      </c>
      <c r="K148" s="63" t="s">
        <v>55</v>
      </c>
      <c r="L148" s="64">
        <v>3.6470908880116122E-2</v>
      </c>
    </row>
    <row r="149" spans="2:12" ht="15.75" thickBot="1" x14ac:dyDescent="0.3">
      <c r="B149" s="67">
        <v>5</v>
      </c>
      <c r="C149" s="68" t="s">
        <v>59</v>
      </c>
      <c r="D149" s="69">
        <v>3.4157312604303172E-2</v>
      </c>
      <c r="E149" s="70" t="s">
        <v>54</v>
      </c>
      <c r="F149" s="71">
        <v>9.8603050422608352E-3</v>
      </c>
      <c r="G149" s="70" t="s">
        <v>57</v>
      </c>
      <c r="H149" s="71">
        <v>4.2634798886179992E-3</v>
      </c>
      <c r="I149" s="70" t="s">
        <v>57</v>
      </c>
      <c r="J149" s="71">
        <v>2.1176882695198591E-2</v>
      </c>
      <c r="K149" s="70" t="s">
        <v>47</v>
      </c>
      <c r="L149" s="71">
        <v>2.4111336537993119E-2</v>
      </c>
    </row>
    <row r="150" spans="2:12" x14ac:dyDescent="0.25">
      <c r="B150" s="43"/>
      <c r="C150" s="55" t="s">
        <v>22</v>
      </c>
      <c r="D150" s="72"/>
      <c r="E150" s="73"/>
      <c r="F150" s="72"/>
      <c r="G150" s="73"/>
      <c r="H150" s="72"/>
      <c r="I150" s="73"/>
      <c r="J150" s="72"/>
      <c r="K150" s="73"/>
      <c r="L150" s="74"/>
    </row>
    <row r="151" spans="2:12" ht="15.75" thickBot="1" x14ac:dyDescent="0.3"/>
    <row r="152" spans="2:12" ht="15.75" thickBot="1" x14ac:dyDescent="0.3">
      <c r="C152" s="120">
        <v>2015</v>
      </c>
      <c r="D152" s="121"/>
      <c r="E152" s="121"/>
      <c r="F152" s="121"/>
      <c r="G152" s="121"/>
      <c r="H152" s="121"/>
      <c r="I152" s="121"/>
      <c r="J152" s="121"/>
      <c r="K152" s="121"/>
      <c r="L152" s="122"/>
    </row>
    <row r="153" spans="2:12" ht="15.75" thickBot="1" x14ac:dyDescent="0.3">
      <c r="B153" s="58" t="s">
        <v>40</v>
      </c>
      <c r="C153" s="131" t="s">
        <v>28</v>
      </c>
      <c r="D153" s="127"/>
      <c r="E153" s="131" t="s">
        <v>29</v>
      </c>
      <c r="F153" s="126"/>
      <c r="G153" s="131" t="s">
        <v>30</v>
      </c>
      <c r="H153" s="127"/>
      <c r="I153" s="126" t="s">
        <v>31</v>
      </c>
      <c r="J153" s="127"/>
      <c r="K153" s="126" t="s">
        <v>17</v>
      </c>
      <c r="L153" s="127"/>
    </row>
    <row r="154" spans="2:12" x14ac:dyDescent="0.25">
      <c r="B154" s="59">
        <v>1</v>
      </c>
      <c r="C154" s="60" t="s">
        <v>42</v>
      </c>
      <c r="D154" s="61">
        <v>0.53504175937444709</v>
      </c>
      <c r="E154" s="60" t="s">
        <v>41</v>
      </c>
      <c r="F154" s="61">
        <v>0.46299563995038379</v>
      </c>
      <c r="G154" s="60" t="s">
        <v>44</v>
      </c>
      <c r="H154" s="61">
        <v>0.48436760686718527</v>
      </c>
      <c r="I154" s="60" t="s">
        <v>44</v>
      </c>
      <c r="J154" s="61">
        <v>0.68808453824335425</v>
      </c>
      <c r="K154" s="60" t="s">
        <v>44</v>
      </c>
      <c r="L154" s="61">
        <v>0.3424153019220616</v>
      </c>
    </row>
    <row r="155" spans="2:12" x14ac:dyDescent="0.25">
      <c r="B155" s="62">
        <v>2</v>
      </c>
      <c r="C155" s="63" t="s">
        <v>41</v>
      </c>
      <c r="D155" s="64">
        <v>0.36019710145782607</v>
      </c>
      <c r="E155" s="63" t="s">
        <v>42</v>
      </c>
      <c r="F155" s="64">
        <v>0.35354560796326823</v>
      </c>
      <c r="G155" s="63" t="s">
        <v>41</v>
      </c>
      <c r="H155" s="64">
        <v>0.40037304562861181</v>
      </c>
      <c r="I155" s="63" t="s">
        <v>42</v>
      </c>
      <c r="J155" s="64">
        <v>0.15820050601358712</v>
      </c>
      <c r="K155" s="63" t="s">
        <v>41</v>
      </c>
      <c r="L155" s="64">
        <v>0.3147452225493938</v>
      </c>
    </row>
    <row r="156" spans="2:12" x14ac:dyDescent="0.25">
      <c r="B156" s="62">
        <v>3</v>
      </c>
      <c r="C156" s="63" t="s">
        <v>54</v>
      </c>
      <c r="D156" s="64">
        <v>4.2840771913129516E-2</v>
      </c>
      <c r="E156" s="63" t="s">
        <v>43</v>
      </c>
      <c r="F156" s="64">
        <v>8.5088826951069493E-2</v>
      </c>
      <c r="G156" s="63" t="s">
        <v>42</v>
      </c>
      <c r="H156" s="64">
        <v>4.7015359765124574E-2</v>
      </c>
      <c r="I156" s="63" t="s">
        <v>41</v>
      </c>
      <c r="J156" s="64">
        <v>5.8761668916191244E-2</v>
      </c>
      <c r="K156" s="63" t="s">
        <v>42</v>
      </c>
      <c r="L156" s="64">
        <v>0.22797990491969664</v>
      </c>
    </row>
    <row r="157" spans="2:12" x14ac:dyDescent="0.25">
      <c r="B157" s="62">
        <v>4</v>
      </c>
      <c r="C157" s="63" t="s">
        <v>47</v>
      </c>
      <c r="D157" s="64">
        <v>2.2227012778548615E-2</v>
      </c>
      <c r="E157" s="63" t="s">
        <v>54</v>
      </c>
      <c r="F157" s="64">
        <v>6.5926862342592873E-2</v>
      </c>
      <c r="G157" s="63" t="s">
        <v>45</v>
      </c>
      <c r="H157" s="64">
        <v>3.736282532991364E-2</v>
      </c>
      <c r="I157" s="63" t="s">
        <v>54</v>
      </c>
      <c r="J157" s="64">
        <v>3.2325503388409151E-2</v>
      </c>
      <c r="K157" s="63" t="s">
        <v>54</v>
      </c>
      <c r="L157" s="64">
        <v>3.6802362175851679E-2</v>
      </c>
    </row>
    <row r="158" spans="2:12" ht="15.75" thickBot="1" x14ac:dyDescent="0.3">
      <c r="B158" s="67">
        <v>5</v>
      </c>
      <c r="C158" s="70" t="s">
        <v>43</v>
      </c>
      <c r="D158" s="71">
        <v>1.1693192333953578E-2</v>
      </c>
      <c r="E158" s="70" t="s">
        <v>45</v>
      </c>
      <c r="F158" s="71">
        <v>1.5911393184143145E-2</v>
      </c>
      <c r="G158" s="70" t="s">
        <v>43</v>
      </c>
      <c r="H158" s="71">
        <v>1.8406208972710805E-2</v>
      </c>
      <c r="I158" s="70" t="s">
        <v>52</v>
      </c>
      <c r="J158" s="71">
        <v>1.9240067334593453E-2</v>
      </c>
      <c r="K158" s="70" t="s">
        <v>43</v>
      </c>
      <c r="L158" s="71">
        <v>2.6962511802828951E-2</v>
      </c>
    </row>
    <row r="159" spans="2:12" x14ac:dyDescent="0.25">
      <c r="C159" s="55" t="s">
        <v>38</v>
      </c>
    </row>
    <row r="160" spans="2:12" ht="15.75" thickBot="1" x14ac:dyDescent="0.3"/>
    <row r="161" spans="2:12" ht="15.75" thickBot="1" x14ac:dyDescent="0.3">
      <c r="C161" s="120">
        <v>2014</v>
      </c>
      <c r="D161" s="121"/>
      <c r="E161" s="121"/>
      <c r="F161" s="121"/>
      <c r="G161" s="121"/>
      <c r="H161" s="121"/>
      <c r="I161" s="121"/>
      <c r="J161" s="121"/>
      <c r="K161" s="121"/>
      <c r="L161" s="122"/>
    </row>
    <row r="162" spans="2:12" ht="15.75" thickBot="1" x14ac:dyDescent="0.3">
      <c r="B162" s="58" t="s">
        <v>40</v>
      </c>
      <c r="C162" s="131" t="s">
        <v>28</v>
      </c>
      <c r="D162" s="127"/>
      <c r="E162" s="131" t="s">
        <v>29</v>
      </c>
      <c r="F162" s="126"/>
      <c r="G162" s="131" t="s">
        <v>30</v>
      </c>
      <c r="H162" s="127"/>
      <c r="I162" s="126" t="s">
        <v>31</v>
      </c>
      <c r="J162" s="127"/>
      <c r="K162" s="126" t="s">
        <v>17</v>
      </c>
      <c r="L162" s="127"/>
    </row>
    <row r="163" spans="2:12" x14ac:dyDescent="0.25">
      <c r="B163" s="59">
        <v>1</v>
      </c>
      <c r="C163" s="60" t="s">
        <v>47</v>
      </c>
      <c r="D163" s="61">
        <v>0.35303102759335558</v>
      </c>
      <c r="E163" s="60" t="s">
        <v>44</v>
      </c>
      <c r="F163" s="61">
        <v>0.54043709483375768</v>
      </c>
      <c r="G163" s="60" t="s">
        <v>44</v>
      </c>
      <c r="H163" s="61">
        <v>0.37397009143091609</v>
      </c>
      <c r="I163" s="60" t="s">
        <v>54</v>
      </c>
      <c r="J163" s="61">
        <v>0.29608663572744515</v>
      </c>
      <c r="K163" s="60" t="s">
        <v>44</v>
      </c>
      <c r="L163" s="61">
        <v>0.4000050447309148</v>
      </c>
    </row>
    <row r="164" spans="2:12" x14ac:dyDescent="0.25">
      <c r="B164" s="62">
        <v>2</v>
      </c>
      <c r="C164" s="63" t="s">
        <v>44</v>
      </c>
      <c r="D164" s="64">
        <v>0.33016023316913623</v>
      </c>
      <c r="E164" s="63" t="s">
        <v>42</v>
      </c>
      <c r="F164" s="64">
        <v>0.15021429354024046</v>
      </c>
      <c r="G164" s="63" t="s">
        <v>42</v>
      </c>
      <c r="H164" s="64">
        <v>0.23333391436244807</v>
      </c>
      <c r="I164" s="63" t="s">
        <v>44</v>
      </c>
      <c r="J164" s="64">
        <v>0.28725887699701946</v>
      </c>
      <c r="K164" s="63" t="s">
        <v>42</v>
      </c>
      <c r="L164" s="64">
        <v>0.15470072550889394</v>
      </c>
    </row>
    <row r="165" spans="2:12" x14ac:dyDescent="0.25">
      <c r="B165" s="62">
        <v>3</v>
      </c>
      <c r="C165" s="63" t="s">
        <v>42</v>
      </c>
      <c r="D165" s="64">
        <v>0.1852721722674015</v>
      </c>
      <c r="E165" s="63" t="s">
        <v>41</v>
      </c>
      <c r="F165" s="64">
        <v>0.12082774791337439</v>
      </c>
      <c r="G165" s="63" t="s">
        <v>43</v>
      </c>
      <c r="H165" s="64">
        <v>0.15037150116906767</v>
      </c>
      <c r="I165" s="63" t="s">
        <v>41</v>
      </c>
      <c r="J165" s="64">
        <v>0.28723525588121712</v>
      </c>
      <c r="K165" s="63" t="s">
        <v>47</v>
      </c>
      <c r="L165" s="64">
        <v>0.15172114682150784</v>
      </c>
    </row>
    <row r="166" spans="2:12" x14ac:dyDescent="0.25">
      <c r="B166" s="62">
        <v>4</v>
      </c>
      <c r="C166" s="63" t="s">
        <v>60</v>
      </c>
      <c r="D166" s="64">
        <v>4.5532052134282679E-2</v>
      </c>
      <c r="E166" s="63" t="s">
        <v>54</v>
      </c>
      <c r="F166" s="64">
        <v>7.0728088054646962E-2</v>
      </c>
      <c r="G166" s="63" t="s">
        <v>54</v>
      </c>
      <c r="H166" s="64">
        <v>8.5307440259536238E-2</v>
      </c>
      <c r="I166" s="63" t="s">
        <v>48</v>
      </c>
      <c r="J166" s="64">
        <v>8.2090814074898918E-2</v>
      </c>
      <c r="K166" s="63" t="s">
        <v>41</v>
      </c>
      <c r="L166" s="64">
        <v>0.10921931857179011</v>
      </c>
    </row>
    <row r="167" spans="2:12" ht="15.75" thickBot="1" x14ac:dyDescent="0.3">
      <c r="B167" s="67">
        <v>5</v>
      </c>
      <c r="C167" s="70" t="s">
        <v>41</v>
      </c>
      <c r="D167" s="71">
        <v>4.3745263246390706E-2</v>
      </c>
      <c r="E167" s="70" t="s">
        <v>47</v>
      </c>
      <c r="F167" s="71">
        <v>5.1242741750176082E-2</v>
      </c>
      <c r="G167" s="70" t="s">
        <v>41</v>
      </c>
      <c r="H167" s="71">
        <v>7.5719859170663803E-2</v>
      </c>
      <c r="I167" s="70" t="s">
        <v>61</v>
      </c>
      <c r="J167" s="71">
        <v>1.0823423760214189E-2</v>
      </c>
      <c r="K167" s="70" t="s">
        <v>54</v>
      </c>
      <c r="L167" s="71">
        <v>8.8999977405094438E-2</v>
      </c>
    </row>
    <row r="168" spans="2:12" x14ac:dyDescent="0.25">
      <c r="C168" s="55" t="s">
        <v>38</v>
      </c>
    </row>
    <row r="169" spans="2:12" ht="15.75" thickBot="1" x14ac:dyDescent="0.3"/>
    <row r="170" spans="2:12" ht="15.75" thickBot="1" x14ac:dyDescent="0.3">
      <c r="C170" s="120" t="s">
        <v>62</v>
      </c>
      <c r="D170" s="121"/>
      <c r="E170" s="121"/>
      <c r="F170" s="121"/>
      <c r="G170" s="121"/>
      <c r="H170" s="121"/>
      <c r="I170" s="121"/>
      <c r="J170" s="121"/>
      <c r="K170" s="121"/>
      <c r="L170" s="122"/>
    </row>
    <row r="171" spans="2:12" s="43" customFormat="1" ht="15.75" thickBot="1" x14ac:dyDescent="0.3">
      <c r="B171" s="58" t="s">
        <v>40</v>
      </c>
      <c r="C171" s="131" t="s">
        <v>28</v>
      </c>
      <c r="D171" s="127"/>
      <c r="E171" s="131" t="s">
        <v>29</v>
      </c>
      <c r="F171" s="126"/>
      <c r="G171" s="131" t="s">
        <v>30</v>
      </c>
      <c r="H171" s="127"/>
      <c r="I171" s="126" t="s">
        <v>31</v>
      </c>
      <c r="J171" s="127"/>
      <c r="K171" s="126" t="s">
        <v>17</v>
      </c>
      <c r="L171" s="127"/>
    </row>
    <row r="172" spans="2:12" x14ac:dyDescent="0.25">
      <c r="B172" s="59">
        <v>1</v>
      </c>
      <c r="C172" s="60" t="s">
        <v>44</v>
      </c>
      <c r="D172" s="61">
        <v>0.63649410274936569</v>
      </c>
      <c r="E172" s="60" t="s">
        <v>41</v>
      </c>
      <c r="F172" s="61">
        <v>0.51223385257064658</v>
      </c>
      <c r="G172" s="60" t="s">
        <v>41</v>
      </c>
      <c r="H172" s="61">
        <v>0.36942528406944874</v>
      </c>
      <c r="I172" s="60" t="s">
        <v>44</v>
      </c>
      <c r="J172" s="61">
        <v>0.49028244112400543</v>
      </c>
      <c r="K172" s="60" t="s">
        <v>44</v>
      </c>
      <c r="L172" s="61">
        <v>0.40586434489474205</v>
      </c>
    </row>
    <row r="173" spans="2:12" x14ac:dyDescent="0.25">
      <c r="B173" s="62">
        <v>2</v>
      </c>
      <c r="C173" s="63" t="s">
        <v>41</v>
      </c>
      <c r="D173" s="64">
        <v>0.26635141037644589</v>
      </c>
      <c r="E173" s="63" t="s">
        <v>44</v>
      </c>
      <c r="F173" s="64">
        <v>0.30115436889377417</v>
      </c>
      <c r="G173" s="63" t="s">
        <v>47</v>
      </c>
      <c r="H173" s="64">
        <v>0.26960107218485957</v>
      </c>
      <c r="I173" s="63" t="s">
        <v>47</v>
      </c>
      <c r="J173" s="64">
        <v>0.21603809859399034</v>
      </c>
      <c r="K173" s="63" t="s">
        <v>41</v>
      </c>
      <c r="L173" s="64">
        <v>0.26388836479280681</v>
      </c>
    </row>
    <row r="174" spans="2:12" x14ac:dyDescent="0.25">
      <c r="B174" s="62">
        <v>3</v>
      </c>
      <c r="C174" s="63" t="s">
        <v>45</v>
      </c>
      <c r="D174" s="64">
        <v>3.6589946407362683E-2</v>
      </c>
      <c r="E174" s="63" t="s">
        <v>42</v>
      </c>
      <c r="F174" s="64">
        <v>5.3601498325642101E-2</v>
      </c>
      <c r="G174" s="63" t="s">
        <v>44</v>
      </c>
      <c r="H174" s="64">
        <v>0.25378660109823681</v>
      </c>
      <c r="I174" s="63" t="s">
        <v>42</v>
      </c>
      <c r="J174" s="64">
        <v>0.19381062831452189</v>
      </c>
      <c r="K174" s="63" t="s">
        <v>47</v>
      </c>
      <c r="L174" s="64">
        <v>0.1720486559768597</v>
      </c>
    </row>
    <row r="175" spans="2:12" x14ac:dyDescent="0.25">
      <c r="B175" s="62">
        <v>4</v>
      </c>
      <c r="C175" s="63" t="s">
        <v>43</v>
      </c>
      <c r="D175" s="64">
        <v>1.69653663024559E-2</v>
      </c>
      <c r="E175" s="63" t="s">
        <v>47</v>
      </c>
      <c r="F175" s="64">
        <v>4.8879684601334884E-2</v>
      </c>
      <c r="G175" s="63" t="s">
        <v>54</v>
      </c>
      <c r="H175" s="64">
        <v>6.3694354205840825E-2</v>
      </c>
      <c r="I175" s="63" t="s">
        <v>55</v>
      </c>
      <c r="J175" s="64">
        <v>3.6899574824585057E-2</v>
      </c>
      <c r="K175" s="63" t="s">
        <v>42</v>
      </c>
      <c r="L175" s="64">
        <v>7.5036655165964999E-2</v>
      </c>
    </row>
    <row r="176" spans="2:12" ht="15.75" thickBot="1" x14ac:dyDescent="0.3">
      <c r="B176" s="67">
        <v>5</v>
      </c>
      <c r="C176" s="70" t="s">
        <v>63</v>
      </c>
      <c r="D176" s="71">
        <v>9.8618239503575136E-3</v>
      </c>
      <c r="E176" s="70" t="s">
        <v>43</v>
      </c>
      <c r="F176" s="71">
        <v>3.0124826315179851E-2</v>
      </c>
      <c r="G176" s="70" t="s">
        <v>42</v>
      </c>
      <c r="H176" s="71">
        <v>1.6348850240469517E-2</v>
      </c>
      <c r="I176" s="70" t="s">
        <v>41</v>
      </c>
      <c r="J176" s="71">
        <v>2.9001160955910741E-2</v>
      </c>
      <c r="K176" s="70" t="s">
        <v>54</v>
      </c>
      <c r="L176" s="71">
        <v>3.0815182856372417E-2</v>
      </c>
    </row>
    <row r="177" spans="2:12" x14ac:dyDescent="0.25">
      <c r="C177" s="55" t="s">
        <v>22</v>
      </c>
      <c r="I177" s="1"/>
    </row>
    <row r="178" spans="2:12" ht="15.75" thickBot="1" x14ac:dyDescent="0.3"/>
    <row r="179" spans="2:12" ht="15.75" thickBot="1" x14ac:dyDescent="0.3">
      <c r="C179" s="120" t="s">
        <v>64</v>
      </c>
      <c r="D179" s="121"/>
      <c r="E179" s="121"/>
      <c r="F179" s="121"/>
      <c r="G179" s="121"/>
      <c r="H179" s="121"/>
      <c r="I179" s="121"/>
      <c r="J179" s="121"/>
      <c r="K179" s="121"/>
      <c r="L179" s="122"/>
    </row>
    <row r="180" spans="2:12" s="43" customFormat="1" ht="15.75" thickBot="1" x14ac:dyDescent="0.3">
      <c r="B180" s="58" t="s">
        <v>40</v>
      </c>
      <c r="C180" s="131" t="s">
        <v>28</v>
      </c>
      <c r="D180" s="127"/>
      <c r="E180" s="131" t="s">
        <v>29</v>
      </c>
      <c r="F180" s="126"/>
      <c r="G180" s="131" t="s">
        <v>30</v>
      </c>
      <c r="H180" s="127"/>
      <c r="I180" s="126" t="s">
        <v>31</v>
      </c>
      <c r="J180" s="127"/>
      <c r="K180" s="126" t="s">
        <v>17</v>
      </c>
      <c r="L180" s="127"/>
    </row>
    <row r="181" spans="2:12" x14ac:dyDescent="0.25">
      <c r="B181" s="59">
        <v>1</v>
      </c>
      <c r="C181" s="60" t="s">
        <v>54</v>
      </c>
      <c r="D181" s="61">
        <v>0.45029999999999998</v>
      </c>
      <c r="E181" s="60" t="s">
        <v>41</v>
      </c>
      <c r="F181" s="61">
        <v>0.62799103297155212</v>
      </c>
      <c r="G181" s="60" t="s">
        <v>41</v>
      </c>
      <c r="H181" s="61">
        <v>0.66332697836058707</v>
      </c>
      <c r="I181" s="60" t="s">
        <v>41</v>
      </c>
      <c r="J181" s="61">
        <v>0.74188444978472012</v>
      </c>
      <c r="K181" s="60" t="s">
        <v>41</v>
      </c>
      <c r="L181" s="61">
        <v>0.56009615005259272</v>
      </c>
    </row>
    <row r="182" spans="2:12" x14ac:dyDescent="0.25">
      <c r="B182" s="62">
        <v>2</v>
      </c>
      <c r="C182" s="63" t="s">
        <v>41</v>
      </c>
      <c r="D182" s="64">
        <v>0.22889999999999999</v>
      </c>
      <c r="E182" s="63" t="s">
        <v>44</v>
      </c>
      <c r="F182" s="64">
        <v>0.20815370409161937</v>
      </c>
      <c r="G182" s="63" t="s">
        <v>44</v>
      </c>
      <c r="H182" s="64">
        <v>0.31567436082025857</v>
      </c>
      <c r="I182" s="63" t="s">
        <v>44</v>
      </c>
      <c r="J182" s="64">
        <v>0.16020827075197758</v>
      </c>
      <c r="K182" s="63" t="s">
        <v>44</v>
      </c>
      <c r="L182" s="64">
        <v>0.19123177260392824</v>
      </c>
    </row>
    <row r="183" spans="2:12" x14ac:dyDescent="0.25">
      <c r="B183" s="62">
        <v>3</v>
      </c>
      <c r="C183" s="63" t="s">
        <v>48</v>
      </c>
      <c r="D183" s="64">
        <v>0.12039999999999999</v>
      </c>
      <c r="E183" s="63" t="s">
        <v>47</v>
      </c>
      <c r="F183" s="64">
        <v>3.6086348760789533E-2</v>
      </c>
      <c r="G183" s="63" t="s">
        <v>50</v>
      </c>
      <c r="H183" s="64">
        <v>5.7835397270450412E-3</v>
      </c>
      <c r="I183" s="63" t="s">
        <v>45</v>
      </c>
      <c r="J183" s="64">
        <v>3.2041654150395511E-2</v>
      </c>
      <c r="K183" s="63" t="s">
        <v>54</v>
      </c>
      <c r="L183" s="64">
        <v>0.12819710394351375</v>
      </c>
    </row>
    <row r="184" spans="2:12" x14ac:dyDescent="0.25">
      <c r="B184" s="62">
        <v>4</v>
      </c>
      <c r="C184" s="63" t="s">
        <v>44</v>
      </c>
      <c r="D184" s="64">
        <v>0.11</v>
      </c>
      <c r="E184" s="63" t="s">
        <v>54</v>
      </c>
      <c r="F184" s="64">
        <v>3.3950816610743048E-2</v>
      </c>
      <c r="G184" s="63" t="s">
        <v>57</v>
      </c>
      <c r="H184" s="64">
        <v>4.3521728933314727E-3</v>
      </c>
      <c r="I184" s="63" t="s">
        <v>42</v>
      </c>
      <c r="J184" s="64">
        <v>2.4031240612796635E-2</v>
      </c>
      <c r="K184" s="63" t="s">
        <v>48</v>
      </c>
      <c r="L184" s="64">
        <v>3.1732783226852718E-2</v>
      </c>
    </row>
    <row r="185" spans="2:12" ht="15.75" thickBot="1" x14ac:dyDescent="0.3">
      <c r="B185" s="67">
        <v>5</v>
      </c>
      <c r="C185" s="70" t="s">
        <v>42</v>
      </c>
      <c r="D185" s="71">
        <v>5.8799999999999998E-2</v>
      </c>
      <c r="E185" s="70" t="s">
        <v>50</v>
      </c>
      <c r="F185" s="71">
        <v>2.9394127780606526E-2</v>
      </c>
      <c r="G185" s="70" t="s">
        <v>54</v>
      </c>
      <c r="H185" s="71">
        <v>3.3923064708847165E-3</v>
      </c>
      <c r="I185" s="70" t="s">
        <v>65</v>
      </c>
      <c r="J185" s="71">
        <v>1.5860618804445781E-2</v>
      </c>
      <c r="K185" s="70" t="s">
        <v>50</v>
      </c>
      <c r="L185" s="71">
        <v>2.6113367108704596E-2</v>
      </c>
    </row>
    <row r="186" spans="2:12" x14ac:dyDescent="0.25">
      <c r="C186" s="55" t="s">
        <v>22</v>
      </c>
      <c r="I186" s="1"/>
    </row>
    <row r="187" spans="2:12" ht="15.75" thickBot="1" x14ac:dyDescent="0.3"/>
    <row r="188" spans="2:12" ht="15.75" thickBot="1" x14ac:dyDescent="0.3">
      <c r="C188" s="120" t="s">
        <v>66</v>
      </c>
      <c r="D188" s="121"/>
      <c r="E188" s="121"/>
      <c r="F188" s="121"/>
      <c r="G188" s="121"/>
      <c r="H188" s="121"/>
      <c r="I188" s="121"/>
      <c r="J188" s="121"/>
      <c r="K188" s="121"/>
      <c r="L188" s="122"/>
    </row>
    <row r="189" spans="2:12" s="43" customFormat="1" ht="15.75" thickBot="1" x14ac:dyDescent="0.3">
      <c r="B189" s="58" t="s">
        <v>40</v>
      </c>
      <c r="C189" s="131" t="s">
        <v>28</v>
      </c>
      <c r="D189" s="127"/>
      <c r="E189" s="131" t="s">
        <v>29</v>
      </c>
      <c r="F189" s="126"/>
      <c r="G189" s="131" t="s">
        <v>30</v>
      </c>
      <c r="H189" s="127"/>
      <c r="I189" s="126" t="s">
        <v>31</v>
      </c>
      <c r="J189" s="127"/>
      <c r="K189" s="126" t="s">
        <v>17</v>
      </c>
      <c r="L189" s="127"/>
    </row>
    <row r="190" spans="2:12" x14ac:dyDescent="0.25">
      <c r="B190" s="59">
        <v>1</v>
      </c>
      <c r="C190" s="60" t="s">
        <v>41</v>
      </c>
      <c r="D190" s="61">
        <v>0.38341665486747623</v>
      </c>
      <c r="E190" s="60" t="s">
        <v>44</v>
      </c>
      <c r="F190" s="61">
        <v>0.38904446152664746</v>
      </c>
      <c r="G190" s="60" t="s">
        <v>44</v>
      </c>
      <c r="H190" s="61">
        <v>0.49744610076612755</v>
      </c>
      <c r="I190" s="60" t="s">
        <v>41</v>
      </c>
      <c r="J190" s="61">
        <v>0.35915463730881969</v>
      </c>
      <c r="K190" s="60" t="s">
        <v>41</v>
      </c>
      <c r="L190" s="61">
        <v>0.33059073620770085</v>
      </c>
    </row>
    <row r="191" spans="2:12" x14ac:dyDescent="0.25">
      <c r="B191" s="62">
        <v>2</v>
      </c>
      <c r="C191" s="63" t="s">
        <v>54</v>
      </c>
      <c r="D191" s="64">
        <v>0.29567360402030857</v>
      </c>
      <c r="E191" s="63" t="s">
        <v>54</v>
      </c>
      <c r="F191" s="64">
        <v>0.26747914724759236</v>
      </c>
      <c r="G191" s="63" t="s">
        <v>41</v>
      </c>
      <c r="H191" s="64">
        <v>0.38673530392857286</v>
      </c>
      <c r="I191" s="63" t="s">
        <v>44</v>
      </c>
      <c r="J191" s="64">
        <v>0.26537209628805097</v>
      </c>
      <c r="K191" s="63" t="s">
        <v>44</v>
      </c>
      <c r="L191" s="64">
        <v>0.30499969251560843</v>
      </c>
    </row>
    <row r="192" spans="2:12" x14ac:dyDescent="0.25">
      <c r="B192" s="62">
        <v>3</v>
      </c>
      <c r="C192" s="63" t="s">
        <v>42</v>
      </c>
      <c r="D192" s="64">
        <v>0.18098252108561677</v>
      </c>
      <c r="E192" s="63" t="s">
        <v>41</v>
      </c>
      <c r="F192" s="64">
        <v>0.2061997106511694</v>
      </c>
      <c r="G192" s="63" t="s">
        <v>54</v>
      </c>
      <c r="H192" s="64">
        <v>7.8603419966623955E-2</v>
      </c>
      <c r="I192" s="63" t="s">
        <v>42</v>
      </c>
      <c r="J192" s="64">
        <v>0.19101727824159773</v>
      </c>
      <c r="K192" s="63" t="s">
        <v>54</v>
      </c>
      <c r="L192" s="64">
        <v>0.18301746910003341</v>
      </c>
    </row>
    <row r="193" spans="2:12" x14ac:dyDescent="0.25">
      <c r="B193" s="62">
        <v>4</v>
      </c>
      <c r="C193" s="63" t="s">
        <v>45</v>
      </c>
      <c r="D193" s="64">
        <v>2.3283089457255775E-2</v>
      </c>
      <c r="E193" s="63" t="s">
        <v>42</v>
      </c>
      <c r="F193" s="64">
        <v>8.3339647253379903E-2</v>
      </c>
      <c r="G193" s="63" t="s">
        <v>47</v>
      </c>
      <c r="H193" s="64">
        <v>1.6891211719736642E-2</v>
      </c>
      <c r="I193" s="63" t="s">
        <v>54</v>
      </c>
      <c r="J193" s="64">
        <v>0.10577911651823832</v>
      </c>
      <c r="K193" s="63" t="s">
        <v>42</v>
      </c>
      <c r="L193" s="64">
        <v>0.10752415874965109</v>
      </c>
    </row>
    <row r="194" spans="2:12" ht="15.75" thickBot="1" x14ac:dyDescent="0.3">
      <c r="B194" s="67">
        <v>5</v>
      </c>
      <c r="C194" s="70" t="s">
        <v>57</v>
      </c>
      <c r="D194" s="71">
        <v>1.8596750438780167E-2</v>
      </c>
      <c r="E194" s="70" t="s">
        <v>61</v>
      </c>
      <c r="F194" s="71">
        <v>2.3815912929158911E-2</v>
      </c>
      <c r="G194" s="70" t="s">
        <v>57</v>
      </c>
      <c r="H194" s="71">
        <v>4.6908594361254842E-3</v>
      </c>
      <c r="I194" s="70" t="s">
        <v>48</v>
      </c>
      <c r="J194" s="71">
        <v>4.8102005527994006E-2</v>
      </c>
      <c r="K194" s="70" t="s">
        <v>48</v>
      </c>
      <c r="L194" s="71">
        <v>1.1572786907853535E-2</v>
      </c>
    </row>
    <row r="195" spans="2:12" x14ac:dyDescent="0.25">
      <c r="C195" s="55" t="s">
        <v>22</v>
      </c>
      <c r="I195" s="1"/>
    </row>
    <row r="196" spans="2:12" ht="15.75" thickBot="1" x14ac:dyDescent="0.3"/>
    <row r="197" spans="2:12" ht="15.75" thickBot="1" x14ac:dyDescent="0.3">
      <c r="C197" s="120" t="s">
        <v>67</v>
      </c>
      <c r="D197" s="121"/>
      <c r="E197" s="121"/>
      <c r="F197" s="121"/>
      <c r="G197" s="121"/>
      <c r="H197" s="121"/>
      <c r="I197" s="121"/>
      <c r="J197" s="121"/>
      <c r="K197" s="121"/>
      <c r="L197" s="122"/>
    </row>
    <row r="198" spans="2:12" s="43" customFormat="1" ht="15.75" thickBot="1" x14ac:dyDescent="0.3">
      <c r="B198" s="58" t="s">
        <v>40</v>
      </c>
      <c r="C198" s="131" t="s">
        <v>28</v>
      </c>
      <c r="D198" s="127"/>
      <c r="E198" s="131" t="s">
        <v>29</v>
      </c>
      <c r="F198" s="126"/>
      <c r="G198" s="131" t="s">
        <v>30</v>
      </c>
      <c r="H198" s="127"/>
      <c r="I198" s="126" t="s">
        <v>31</v>
      </c>
      <c r="J198" s="127"/>
      <c r="K198" s="126" t="s">
        <v>17</v>
      </c>
      <c r="L198" s="127"/>
    </row>
    <row r="199" spans="2:12" x14ac:dyDescent="0.25">
      <c r="B199" s="59">
        <v>1</v>
      </c>
      <c r="C199" s="63" t="s">
        <v>42</v>
      </c>
      <c r="D199" s="75">
        <v>33.08</v>
      </c>
      <c r="E199" s="63" t="s">
        <v>44</v>
      </c>
      <c r="F199" s="76">
        <v>32.85</v>
      </c>
      <c r="G199" s="63" t="s">
        <v>44</v>
      </c>
      <c r="H199" s="75">
        <v>62.26</v>
      </c>
      <c r="I199" s="77" t="s">
        <v>41</v>
      </c>
      <c r="J199" s="75">
        <v>47.57</v>
      </c>
      <c r="K199" s="77" t="s">
        <v>44</v>
      </c>
      <c r="L199" s="78">
        <v>28.731616780943668</v>
      </c>
    </row>
    <row r="200" spans="2:12" x14ac:dyDescent="0.25">
      <c r="B200" s="62">
        <v>2</v>
      </c>
      <c r="C200" s="63" t="s">
        <v>54</v>
      </c>
      <c r="D200" s="75">
        <v>18.91</v>
      </c>
      <c r="E200" s="63" t="s">
        <v>41</v>
      </c>
      <c r="F200" s="76">
        <v>31.02</v>
      </c>
      <c r="G200" s="63" t="s">
        <v>54</v>
      </c>
      <c r="H200" s="75">
        <v>12.99</v>
      </c>
      <c r="I200" s="77" t="s">
        <v>44</v>
      </c>
      <c r="J200" s="75">
        <v>17.510000000000002</v>
      </c>
      <c r="K200" s="77" t="s">
        <v>41</v>
      </c>
      <c r="L200" s="78">
        <v>24.900244431581076</v>
      </c>
    </row>
    <row r="201" spans="2:12" x14ac:dyDescent="0.25">
      <c r="B201" s="62">
        <v>3</v>
      </c>
      <c r="C201" s="63" t="s">
        <v>41</v>
      </c>
      <c r="D201" s="75">
        <v>9.61</v>
      </c>
      <c r="E201" s="63" t="s">
        <v>54</v>
      </c>
      <c r="F201" s="76">
        <v>26.73</v>
      </c>
      <c r="G201" s="63" t="s">
        <v>42</v>
      </c>
      <c r="H201" s="75">
        <v>11.57</v>
      </c>
      <c r="I201" s="77" t="s">
        <v>42</v>
      </c>
      <c r="J201" s="75">
        <v>14.59</v>
      </c>
      <c r="K201" s="77" t="s">
        <v>54</v>
      </c>
      <c r="L201" s="78">
        <v>14.504883696204814</v>
      </c>
    </row>
    <row r="202" spans="2:12" x14ac:dyDescent="0.25">
      <c r="B202" s="62">
        <v>4</v>
      </c>
      <c r="C202" s="63" t="s">
        <v>47</v>
      </c>
      <c r="D202" s="75">
        <v>8.42</v>
      </c>
      <c r="E202" s="63" t="s">
        <v>57</v>
      </c>
      <c r="F202" s="76">
        <v>3.21</v>
      </c>
      <c r="G202" s="63" t="s">
        <v>47</v>
      </c>
      <c r="H202" s="75">
        <v>2.35</v>
      </c>
      <c r="I202" s="77" t="s">
        <v>55</v>
      </c>
      <c r="J202" s="75">
        <v>5.91</v>
      </c>
      <c r="K202" s="77" t="s">
        <v>42</v>
      </c>
      <c r="L202" s="78">
        <v>14.24093170968335</v>
      </c>
    </row>
    <row r="203" spans="2:12" ht="15.75" thickBot="1" x14ac:dyDescent="0.3">
      <c r="B203" s="67">
        <v>5</v>
      </c>
      <c r="C203" s="70" t="s">
        <v>51</v>
      </c>
      <c r="D203" s="79">
        <v>4.4400000000000004</v>
      </c>
      <c r="E203" s="70" t="s">
        <v>42</v>
      </c>
      <c r="F203" s="80">
        <v>1.52</v>
      </c>
      <c r="G203" s="70" t="s">
        <v>55</v>
      </c>
      <c r="H203" s="79">
        <v>2.2599999999999998</v>
      </c>
      <c r="I203" s="81" t="s">
        <v>54</v>
      </c>
      <c r="J203" s="79">
        <v>4.3099999999999996</v>
      </c>
      <c r="K203" s="81" t="s">
        <v>47</v>
      </c>
      <c r="L203" s="82">
        <v>2.683768534675095</v>
      </c>
    </row>
    <row r="204" spans="2:12" x14ac:dyDescent="0.25">
      <c r="C204" s="55" t="s">
        <v>22</v>
      </c>
      <c r="I204" s="1"/>
    </row>
    <row r="205" spans="2:12" ht="15.75" thickBot="1" x14ac:dyDescent="0.3"/>
    <row r="206" spans="2:12" ht="15.75" thickBot="1" x14ac:dyDescent="0.3">
      <c r="C206" s="120" t="s">
        <v>68</v>
      </c>
      <c r="D206" s="121"/>
      <c r="E206" s="121"/>
      <c r="F206" s="121"/>
      <c r="G206" s="121"/>
      <c r="H206" s="121"/>
      <c r="I206" s="121"/>
      <c r="J206" s="121"/>
      <c r="K206" s="121"/>
      <c r="L206" s="122"/>
    </row>
    <row r="207" spans="2:12" s="43" customFormat="1" ht="15.75" thickBot="1" x14ac:dyDescent="0.3">
      <c r="B207" s="58" t="s">
        <v>40</v>
      </c>
      <c r="C207" s="131" t="s">
        <v>28</v>
      </c>
      <c r="D207" s="127"/>
      <c r="E207" s="131" t="s">
        <v>29</v>
      </c>
      <c r="F207" s="126"/>
      <c r="G207" s="131" t="s">
        <v>30</v>
      </c>
      <c r="H207" s="127"/>
      <c r="I207" s="126" t="s">
        <v>31</v>
      </c>
      <c r="J207" s="127"/>
      <c r="K207" s="126" t="s">
        <v>17</v>
      </c>
      <c r="L207" s="127"/>
    </row>
    <row r="208" spans="2:12" x14ac:dyDescent="0.25">
      <c r="B208" s="59">
        <v>1</v>
      </c>
      <c r="C208" s="63" t="s">
        <v>41</v>
      </c>
      <c r="D208" s="75">
        <v>49.92</v>
      </c>
      <c r="E208" s="63" t="s">
        <v>41</v>
      </c>
      <c r="F208" s="76">
        <v>45.17</v>
      </c>
      <c r="G208" s="63" t="s">
        <v>41</v>
      </c>
      <c r="H208" s="75">
        <v>36.33</v>
      </c>
      <c r="I208" s="77" t="s">
        <v>44</v>
      </c>
      <c r="J208" s="75">
        <v>17.350000000000001</v>
      </c>
      <c r="K208" s="77" t="s">
        <v>41</v>
      </c>
      <c r="L208" s="78">
        <v>31.979410918310268</v>
      </c>
    </row>
    <row r="209" spans="2:12" x14ac:dyDescent="0.25">
      <c r="B209" s="62">
        <v>2</v>
      </c>
      <c r="C209" s="63" t="s">
        <v>54</v>
      </c>
      <c r="D209" s="75">
        <v>18.809999999999999</v>
      </c>
      <c r="E209" s="63" t="s">
        <v>54</v>
      </c>
      <c r="F209" s="76">
        <v>19.14</v>
      </c>
      <c r="G209" s="63" t="s">
        <v>44</v>
      </c>
      <c r="H209" s="75">
        <v>18.46</v>
      </c>
      <c r="I209" s="77" t="s">
        <v>41</v>
      </c>
      <c r="J209" s="75">
        <v>15.07</v>
      </c>
      <c r="K209" s="77" t="s">
        <v>44</v>
      </c>
      <c r="L209" s="78">
        <v>15.252300717474624</v>
      </c>
    </row>
    <row r="210" spans="2:12" x14ac:dyDescent="0.25">
      <c r="B210" s="62">
        <v>3</v>
      </c>
      <c r="C210" s="63" t="s">
        <v>44</v>
      </c>
      <c r="D210" s="75">
        <v>8.6</v>
      </c>
      <c r="E210" s="63" t="s">
        <v>69</v>
      </c>
      <c r="F210" s="76">
        <v>10.36</v>
      </c>
      <c r="G210" s="63" t="s">
        <v>69</v>
      </c>
      <c r="H210" s="75">
        <v>16.170000000000002</v>
      </c>
      <c r="I210" s="77" t="s">
        <v>42</v>
      </c>
      <c r="J210" s="75">
        <v>12.02</v>
      </c>
      <c r="K210" s="77" t="s">
        <v>54</v>
      </c>
      <c r="L210" s="78">
        <v>15.013636578327644</v>
      </c>
    </row>
    <row r="211" spans="2:12" x14ac:dyDescent="0.25">
      <c r="B211" s="62">
        <v>4</v>
      </c>
      <c r="C211" s="63" t="s">
        <v>69</v>
      </c>
      <c r="D211" s="75">
        <v>6.45</v>
      </c>
      <c r="E211" s="63" t="s">
        <v>44</v>
      </c>
      <c r="F211" s="76">
        <v>9.9700000000000006</v>
      </c>
      <c r="G211" s="63" t="s">
        <v>54</v>
      </c>
      <c r="H211" s="75">
        <v>15.97</v>
      </c>
      <c r="I211" s="77" t="s">
        <v>54</v>
      </c>
      <c r="J211" s="75">
        <v>10.69</v>
      </c>
      <c r="K211" s="77" t="s">
        <v>69</v>
      </c>
      <c r="L211" s="78">
        <v>11.496527327476299</v>
      </c>
    </row>
    <row r="212" spans="2:12" ht="15.75" thickBot="1" x14ac:dyDescent="0.3">
      <c r="B212" s="67">
        <v>5</v>
      </c>
      <c r="C212" s="70" t="s">
        <v>70</v>
      </c>
      <c r="D212" s="79">
        <v>4.82</v>
      </c>
      <c r="E212" s="70" t="s">
        <v>43</v>
      </c>
      <c r="F212" s="80">
        <v>7.65</v>
      </c>
      <c r="G212" s="70" t="s">
        <v>61</v>
      </c>
      <c r="H212" s="79">
        <v>3.17</v>
      </c>
      <c r="I212" s="81" t="s">
        <v>69</v>
      </c>
      <c r="J212" s="79">
        <v>9.5299999999999994</v>
      </c>
      <c r="K212" s="81" t="s">
        <v>42</v>
      </c>
      <c r="L212" s="82">
        <v>5.103206378380694</v>
      </c>
    </row>
    <row r="213" spans="2:12" x14ac:dyDescent="0.25">
      <c r="C213" s="55" t="s">
        <v>22</v>
      </c>
      <c r="I213" s="1"/>
    </row>
    <row r="214" spans="2:12" ht="15.75" thickBot="1" x14ac:dyDescent="0.3"/>
    <row r="215" spans="2:12" ht="15.75" thickBot="1" x14ac:dyDescent="0.3">
      <c r="C215" s="120" t="s">
        <v>71</v>
      </c>
      <c r="D215" s="121"/>
      <c r="E215" s="121"/>
      <c r="F215" s="121"/>
      <c r="G215" s="121"/>
      <c r="H215" s="121"/>
      <c r="I215" s="121"/>
      <c r="J215" s="121"/>
      <c r="K215" s="121"/>
      <c r="L215" s="122"/>
    </row>
    <row r="216" spans="2:12" s="43" customFormat="1" ht="15.75" thickBot="1" x14ac:dyDescent="0.3">
      <c r="B216" s="58" t="s">
        <v>40</v>
      </c>
      <c r="C216" s="131" t="s">
        <v>28</v>
      </c>
      <c r="D216" s="127"/>
      <c r="E216" s="131" t="s">
        <v>29</v>
      </c>
      <c r="F216" s="126"/>
      <c r="G216" s="131" t="s">
        <v>30</v>
      </c>
      <c r="H216" s="127"/>
      <c r="I216" s="126" t="s">
        <v>31</v>
      </c>
      <c r="J216" s="127"/>
      <c r="K216" s="126" t="s">
        <v>17</v>
      </c>
      <c r="L216" s="127"/>
    </row>
    <row r="217" spans="2:12" x14ac:dyDescent="0.25">
      <c r="B217" s="59">
        <v>1</v>
      </c>
      <c r="C217" s="63" t="s">
        <v>44</v>
      </c>
      <c r="D217" s="75">
        <v>60.73</v>
      </c>
      <c r="E217" s="63" t="s">
        <v>44</v>
      </c>
      <c r="F217" s="76">
        <v>71.02</v>
      </c>
      <c r="G217" s="63" t="s">
        <v>44</v>
      </c>
      <c r="H217" s="75">
        <v>64.930000000000007</v>
      </c>
      <c r="I217" s="77" t="s">
        <v>54</v>
      </c>
      <c r="J217" s="75">
        <v>56.49</v>
      </c>
      <c r="K217" s="77" t="s">
        <v>44</v>
      </c>
      <c r="L217" s="78">
        <v>57.975112877136368</v>
      </c>
    </row>
    <row r="218" spans="2:12" x14ac:dyDescent="0.25">
      <c r="B218" s="62">
        <v>2</v>
      </c>
      <c r="C218" s="63" t="s">
        <v>54</v>
      </c>
      <c r="D218" s="75">
        <v>16.61</v>
      </c>
      <c r="E218" s="63" t="s">
        <v>41</v>
      </c>
      <c r="F218" s="76">
        <v>15.04</v>
      </c>
      <c r="G218" s="63" t="s">
        <v>54</v>
      </c>
      <c r="H218" s="75">
        <v>17.66</v>
      </c>
      <c r="I218" s="77" t="s">
        <v>44</v>
      </c>
      <c r="J218" s="75">
        <v>28.3</v>
      </c>
      <c r="K218" s="77" t="s">
        <v>54</v>
      </c>
      <c r="L218" s="78">
        <v>23.909086455400878</v>
      </c>
    </row>
    <row r="219" spans="2:12" x14ac:dyDescent="0.25">
      <c r="B219" s="62">
        <v>3</v>
      </c>
      <c r="C219" s="63" t="s">
        <v>41</v>
      </c>
      <c r="D219" s="75">
        <v>13.71</v>
      </c>
      <c r="E219" s="63" t="s">
        <v>54</v>
      </c>
      <c r="F219" s="76">
        <v>10.09</v>
      </c>
      <c r="G219" s="63" t="s">
        <v>69</v>
      </c>
      <c r="H219" s="75">
        <v>6.77</v>
      </c>
      <c r="I219" s="77" t="s">
        <v>41</v>
      </c>
      <c r="J219" s="75">
        <v>4.96</v>
      </c>
      <c r="K219" s="77" t="s">
        <v>41</v>
      </c>
      <c r="L219" s="78">
        <v>9.2748392805072868</v>
      </c>
    </row>
    <row r="220" spans="2:12" x14ac:dyDescent="0.25">
      <c r="B220" s="62">
        <v>4</v>
      </c>
      <c r="C220" s="63" t="s">
        <v>49</v>
      </c>
      <c r="D220" s="75">
        <v>3.62</v>
      </c>
      <c r="E220" s="63" t="s">
        <v>69</v>
      </c>
      <c r="F220" s="76">
        <v>2.74</v>
      </c>
      <c r="G220" s="63" t="s">
        <v>41</v>
      </c>
      <c r="H220" s="75">
        <v>5.51</v>
      </c>
      <c r="I220" s="77" t="s">
        <v>49</v>
      </c>
      <c r="J220" s="75">
        <v>4.33</v>
      </c>
      <c r="K220" s="77" t="s">
        <v>69</v>
      </c>
      <c r="L220" s="78">
        <v>3.6608380925300299</v>
      </c>
    </row>
    <row r="221" spans="2:12" ht="15.75" thickBot="1" x14ac:dyDescent="0.3">
      <c r="B221" s="67">
        <v>5</v>
      </c>
      <c r="C221" s="70" t="s">
        <v>69</v>
      </c>
      <c r="D221" s="79">
        <v>1.61</v>
      </c>
      <c r="E221" s="70" t="s">
        <v>72</v>
      </c>
      <c r="F221" s="80">
        <v>0.56000000000000005</v>
      </c>
      <c r="G221" s="70" t="s">
        <v>49</v>
      </c>
      <c r="H221" s="79">
        <v>3.19</v>
      </c>
      <c r="I221" s="81" t="s">
        <v>69</v>
      </c>
      <c r="J221" s="79">
        <v>1.24</v>
      </c>
      <c r="K221" s="81" t="s">
        <v>49</v>
      </c>
      <c r="L221" s="82">
        <v>2.6064493809976668</v>
      </c>
    </row>
    <row r="222" spans="2:12" x14ac:dyDescent="0.25">
      <c r="C222" s="55" t="s">
        <v>22</v>
      </c>
      <c r="I222" s="1"/>
    </row>
    <row r="223" spans="2:12" ht="15.75" thickBot="1" x14ac:dyDescent="0.3"/>
    <row r="224" spans="2:12" ht="15.75" thickBot="1" x14ac:dyDescent="0.3">
      <c r="C224" s="128" t="s">
        <v>73</v>
      </c>
      <c r="D224" s="129"/>
      <c r="E224" s="129"/>
      <c r="F224" s="129"/>
      <c r="G224" s="129"/>
      <c r="H224" s="129"/>
      <c r="I224" s="129"/>
      <c r="J224" s="129"/>
      <c r="K224" s="129"/>
      <c r="L224" s="130"/>
    </row>
    <row r="225" spans="2:12" s="43" customFormat="1" ht="15.75" thickBot="1" x14ac:dyDescent="0.3">
      <c r="B225" s="58" t="s">
        <v>40</v>
      </c>
      <c r="C225" s="131" t="s">
        <v>28</v>
      </c>
      <c r="D225" s="127"/>
      <c r="E225" s="131" t="s">
        <v>29</v>
      </c>
      <c r="F225" s="126"/>
      <c r="G225" s="131" t="s">
        <v>30</v>
      </c>
      <c r="H225" s="127"/>
      <c r="I225" s="126" t="s">
        <v>31</v>
      </c>
      <c r="J225" s="127"/>
      <c r="K225" s="126" t="s">
        <v>17</v>
      </c>
      <c r="L225" s="127"/>
    </row>
    <row r="226" spans="2:12" x14ac:dyDescent="0.25">
      <c r="B226" s="59">
        <v>1</v>
      </c>
      <c r="C226" s="63" t="s">
        <v>44</v>
      </c>
      <c r="D226" s="75">
        <v>59.98</v>
      </c>
      <c r="E226" s="63" t="s">
        <v>54</v>
      </c>
      <c r="F226" s="76">
        <v>46.12</v>
      </c>
      <c r="G226" s="63" t="s">
        <v>54</v>
      </c>
      <c r="H226" s="75">
        <v>36.07</v>
      </c>
      <c r="I226" s="77" t="s">
        <v>44</v>
      </c>
      <c r="J226" s="75">
        <v>29.41</v>
      </c>
      <c r="K226" s="77" t="s">
        <v>44</v>
      </c>
      <c r="L226" s="78">
        <v>31.040763024700802</v>
      </c>
    </row>
    <row r="227" spans="2:12" x14ac:dyDescent="0.25">
      <c r="B227" s="62">
        <v>2</v>
      </c>
      <c r="C227" s="63" t="s">
        <v>41</v>
      </c>
      <c r="D227" s="75">
        <v>20.41</v>
      </c>
      <c r="E227" s="63" t="s">
        <v>44</v>
      </c>
      <c r="F227" s="76">
        <v>25.94</v>
      </c>
      <c r="G227" s="63" t="s">
        <v>44</v>
      </c>
      <c r="H227" s="75">
        <v>23.13</v>
      </c>
      <c r="I227" s="77" t="s">
        <v>54</v>
      </c>
      <c r="J227" s="75">
        <v>28.43</v>
      </c>
      <c r="K227" s="77" t="s">
        <v>54</v>
      </c>
      <c r="L227" s="78">
        <v>29.892189243529099</v>
      </c>
    </row>
    <row r="228" spans="2:12" x14ac:dyDescent="0.25">
      <c r="B228" s="62">
        <v>3</v>
      </c>
      <c r="C228" s="63" t="s">
        <v>49</v>
      </c>
      <c r="D228" s="75">
        <v>8.23</v>
      </c>
      <c r="E228" s="63" t="s">
        <v>45</v>
      </c>
      <c r="F228" s="76">
        <v>4.92</v>
      </c>
      <c r="G228" s="63" t="s">
        <v>42</v>
      </c>
      <c r="H228" s="75">
        <v>12.01</v>
      </c>
      <c r="I228" s="77" t="s">
        <v>49</v>
      </c>
      <c r="J228" s="75">
        <v>9.31</v>
      </c>
      <c r="K228" s="77" t="s">
        <v>42</v>
      </c>
      <c r="L228" s="78">
        <v>6.81745727761386</v>
      </c>
    </row>
    <row r="229" spans="2:12" x14ac:dyDescent="0.25">
      <c r="B229" s="62">
        <v>4</v>
      </c>
      <c r="C229" s="63" t="s">
        <v>42</v>
      </c>
      <c r="D229" s="75">
        <v>5.94</v>
      </c>
      <c r="E229" s="63" t="s">
        <v>56</v>
      </c>
      <c r="F229" s="76">
        <v>4.46</v>
      </c>
      <c r="G229" s="63" t="s">
        <v>63</v>
      </c>
      <c r="H229" s="75">
        <v>6.61</v>
      </c>
      <c r="I229" s="77" t="s">
        <v>69</v>
      </c>
      <c r="J229" s="75">
        <v>9.2100000000000009</v>
      </c>
      <c r="K229" s="77" t="s">
        <v>41</v>
      </c>
      <c r="L229" s="78">
        <v>5.6742187307122496</v>
      </c>
    </row>
    <row r="230" spans="2:12" ht="15.75" thickBot="1" x14ac:dyDescent="0.3">
      <c r="B230" s="67">
        <v>5</v>
      </c>
      <c r="C230" s="70" t="s">
        <v>69</v>
      </c>
      <c r="D230" s="79">
        <v>2.2400000000000002</v>
      </c>
      <c r="E230" s="70" t="s">
        <v>69</v>
      </c>
      <c r="F230" s="80">
        <v>3.23</v>
      </c>
      <c r="G230" s="70" t="s">
        <v>41</v>
      </c>
      <c r="H230" s="79">
        <v>6.35</v>
      </c>
      <c r="I230" s="81" t="s">
        <v>63</v>
      </c>
      <c r="J230" s="79">
        <v>6.81</v>
      </c>
      <c r="K230" s="81" t="s">
        <v>69</v>
      </c>
      <c r="L230" s="82">
        <v>5.47056925643325</v>
      </c>
    </row>
    <row r="231" spans="2:12" x14ac:dyDescent="0.25">
      <c r="C231" s="55" t="s">
        <v>22</v>
      </c>
      <c r="I231" s="1"/>
    </row>
  </sheetData>
  <mergeCells count="125">
    <mergeCell ref="C64:L64"/>
    <mergeCell ref="C65:D65"/>
    <mergeCell ref="E65:F65"/>
    <mergeCell ref="G65:H65"/>
    <mergeCell ref="I65:J65"/>
    <mergeCell ref="K65:L65"/>
    <mergeCell ref="C81:D81"/>
    <mergeCell ref="E81:F81"/>
    <mergeCell ref="G81:H81"/>
    <mergeCell ref="I81:J81"/>
    <mergeCell ref="K81:L81"/>
    <mergeCell ref="C88:L88"/>
    <mergeCell ref="C89:D89"/>
    <mergeCell ref="E89:F89"/>
    <mergeCell ref="G89:H89"/>
    <mergeCell ref="I89:J89"/>
    <mergeCell ref="K89:L89"/>
    <mergeCell ref="C36:D36"/>
    <mergeCell ref="E36:F36"/>
    <mergeCell ref="F11:H11"/>
    <mergeCell ref="C13:D13"/>
    <mergeCell ref="E13:F13"/>
    <mergeCell ref="G13:H13"/>
    <mergeCell ref="I13:J13"/>
    <mergeCell ref="K13:L13"/>
    <mergeCell ref="G36:H36"/>
    <mergeCell ref="I36:J36"/>
    <mergeCell ref="K36:L36"/>
    <mergeCell ref="C72:L72"/>
    <mergeCell ref="C73:D73"/>
    <mergeCell ref="E73:F73"/>
    <mergeCell ref="G73:H73"/>
    <mergeCell ref="I73:J73"/>
    <mergeCell ref="K73:L73"/>
    <mergeCell ref="C80:L80"/>
    <mergeCell ref="C97:L97"/>
    <mergeCell ref="C98:D98"/>
    <mergeCell ref="E98:F98"/>
    <mergeCell ref="G98:H98"/>
    <mergeCell ref="C125:D125"/>
    <mergeCell ref="E125:F125"/>
    <mergeCell ref="G125:H125"/>
    <mergeCell ref="I125:J125"/>
    <mergeCell ref="K125:L125"/>
    <mergeCell ref="I98:J98"/>
    <mergeCell ref="K98:L98"/>
    <mergeCell ref="C124:L124"/>
    <mergeCell ref="C115:L115"/>
    <mergeCell ref="C116:D116"/>
    <mergeCell ref="E116:F116"/>
    <mergeCell ref="G116:H116"/>
    <mergeCell ref="I116:J116"/>
    <mergeCell ref="K116:L116"/>
    <mergeCell ref="C106:L106"/>
    <mergeCell ref="C107:D107"/>
    <mergeCell ref="E107:F107"/>
    <mergeCell ref="G107:H107"/>
    <mergeCell ref="I107:J107"/>
    <mergeCell ref="K107:L107"/>
    <mergeCell ref="C134:L134"/>
    <mergeCell ref="C135:D135"/>
    <mergeCell ref="E135:F135"/>
    <mergeCell ref="G135:H135"/>
    <mergeCell ref="I135:J135"/>
    <mergeCell ref="K135:L135"/>
    <mergeCell ref="C143:L143"/>
    <mergeCell ref="C144:D144"/>
    <mergeCell ref="E144:F144"/>
    <mergeCell ref="G144:H144"/>
    <mergeCell ref="I144:J144"/>
    <mergeCell ref="K144:L144"/>
    <mergeCell ref="C152:L152"/>
    <mergeCell ref="C153:D153"/>
    <mergeCell ref="E153:F153"/>
    <mergeCell ref="G153:H153"/>
    <mergeCell ref="I153:J153"/>
    <mergeCell ref="K153:L153"/>
    <mergeCell ref="C161:L161"/>
    <mergeCell ref="C162:D162"/>
    <mergeCell ref="E162:F162"/>
    <mergeCell ref="G162:H162"/>
    <mergeCell ref="I162:J162"/>
    <mergeCell ref="K162:L162"/>
    <mergeCell ref="C170:L170"/>
    <mergeCell ref="C171:D171"/>
    <mergeCell ref="E171:F171"/>
    <mergeCell ref="G171:H171"/>
    <mergeCell ref="I171:J171"/>
    <mergeCell ref="K171:L171"/>
    <mergeCell ref="K207:L207"/>
    <mergeCell ref="C215:L215"/>
    <mergeCell ref="C179:L179"/>
    <mergeCell ref="C180:D180"/>
    <mergeCell ref="E180:F180"/>
    <mergeCell ref="G180:H180"/>
    <mergeCell ref="I180:J180"/>
    <mergeCell ref="K180:L180"/>
    <mergeCell ref="C188:L188"/>
    <mergeCell ref="C189:D189"/>
    <mergeCell ref="E189:F189"/>
    <mergeCell ref="G189:H189"/>
    <mergeCell ref="I189:J189"/>
    <mergeCell ref="K189:L189"/>
    <mergeCell ref="C197:L197"/>
    <mergeCell ref="C198:D198"/>
    <mergeCell ref="E198:F198"/>
    <mergeCell ref="G198:H198"/>
    <mergeCell ref="I198:J198"/>
    <mergeCell ref="K198:L198"/>
    <mergeCell ref="C206:L206"/>
    <mergeCell ref="C224:L224"/>
    <mergeCell ref="C207:D207"/>
    <mergeCell ref="E207:F207"/>
    <mergeCell ref="G207:H207"/>
    <mergeCell ref="I207:J207"/>
    <mergeCell ref="C225:D225"/>
    <mergeCell ref="E225:F225"/>
    <mergeCell ref="G225:H225"/>
    <mergeCell ref="I225:J225"/>
    <mergeCell ref="K225:L225"/>
    <mergeCell ref="C216:D216"/>
    <mergeCell ref="E216:F216"/>
    <mergeCell ref="G216:H216"/>
    <mergeCell ref="I216:J216"/>
    <mergeCell ref="K216:L2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I239"/>
  <sheetViews>
    <sheetView showGridLines="0" workbookViewId="0">
      <pane ySplit="12" topLeftCell="A223" activePane="bottomLeft" state="frozen"/>
      <selection activeCell="D34" sqref="D34"/>
      <selection pane="bottomLeft" activeCell="E238" sqref="E238"/>
    </sheetView>
  </sheetViews>
  <sheetFormatPr baseColWidth="10" defaultColWidth="11.42578125" defaultRowHeight="15" x14ac:dyDescent="0.25"/>
  <cols>
    <col min="1" max="1" width="23.140625" customWidth="1"/>
    <col min="2" max="2" width="19.28515625" customWidth="1"/>
    <col min="3" max="3" width="21.42578125" style="19" customWidth="1"/>
    <col min="4" max="4" width="22" style="19" customWidth="1"/>
    <col min="5" max="5" width="22.28515625" style="19" customWidth="1"/>
    <col min="6" max="6" width="14.140625" bestFit="1" customWidth="1"/>
    <col min="7" max="7" width="12.5703125" bestFit="1" customWidth="1"/>
    <col min="8" max="8" width="11.5703125" bestFit="1" customWidth="1"/>
  </cols>
  <sheetData>
    <row r="9" spans="2:5" ht="7.5" customHeight="1" thickBot="1" x14ac:dyDescent="0.3"/>
    <row r="10" spans="2:5" ht="15.75" thickBot="1" x14ac:dyDescent="0.3">
      <c r="C10" s="132" t="s">
        <v>74</v>
      </c>
      <c r="D10" s="133"/>
      <c r="E10" s="28" t="s">
        <v>75</v>
      </c>
    </row>
    <row r="11" spans="2:5" ht="12.75" customHeight="1" x14ac:dyDescent="0.25">
      <c r="B11" s="84" t="s">
        <v>27</v>
      </c>
    </row>
    <row r="12" spans="2:5" s="25" customFormat="1" ht="30" x14ac:dyDescent="0.25">
      <c r="B12" s="29" t="s">
        <v>76</v>
      </c>
      <c r="C12" s="27" t="s">
        <v>77</v>
      </c>
      <c r="D12" s="30" t="s">
        <v>23</v>
      </c>
      <c r="E12" s="26" t="s">
        <v>78</v>
      </c>
    </row>
    <row r="13" spans="2:5" x14ac:dyDescent="0.25">
      <c r="B13" s="32">
        <v>39083</v>
      </c>
      <c r="C13" s="24">
        <v>6698959.2000000002</v>
      </c>
      <c r="D13" s="24">
        <v>2979.808</v>
      </c>
      <c r="E13" s="23">
        <v>2248.1177310752905</v>
      </c>
    </row>
    <row r="14" spans="2:5" x14ac:dyDescent="0.25">
      <c r="B14" s="33">
        <v>39114</v>
      </c>
      <c r="C14" s="19">
        <v>1465039</v>
      </c>
      <c r="D14" s="19">
        <v>600</v>
      </c>
      <c r="E14" s="22">
        <v>2441.7316666666666</v>
      </c>
    </row>
    <row r="15" spans="2:5" x14ac:dyDescent="0.25">
      <c r="B15" s="33">
        <v>39142</v>
      </c>
      <c r="C15" s="19">
        <v>6168012.7999999998</v>
      </c>
      <c r="D15" s="19">
        <v>2608.19</v>
      </c>
      <c r="E15" s="22">
        <v>2364.8632960022082</v>
      </c>
    </row>
    <row r="16" spans="2:5" x14ac:dyDescent="0.25">
      <c r="B16" s="33">
        <v>39173</v>
      </c>
      <c r="C16" s="19">
        <v>6792066.2300000004</v>
      </c>
      <c r="D16" s="19">
        <v>2681.3440000000001</v>
      </c>
      <c r="E16" s="22">
        <v>2533.0827488006016</v>
      </c>
    </row>
    <row r="17" spans="2:5" x14ac:dyDescent="0.25">
      <c r="B17" s="33">
        <v>39203</v>
      </c>
      <c r="C17" s="19">
        <v>2003143.54</v>
      </c>
      <c r="D17" s="19">
        <v>650</v>
      </c>
      <c r="E17" s="22">
        <v>3081.7592923076922</v>
      </c>
    </row>
    <row r="18" spans="2:5" x14ac:dyDescent="0.25">
      <c r="B18" s="33">
        <v>39234</v>
      </c>
      <c r="C18" s="19">
        <v>6256888</v>
      </c>
      <c r="D18" s="19">
        <v>2301.1099999999997</v>
      </c>
      <c r="E18" s="22">
        <v>2719.0738382780487</v>
      </c>
    </row>
    <row r="19" spans="2:5" x14ac:dyDescent="0.25">
      <c r="B19" s="33">
        <v>39264</v>
      </c>
      <c r="C19" s="19">
        <v>12476011.719999999</v>
      </c>
      <c r="D19" s="19">
        <v>4699.4840000000004</v>
      </c>
      <c r="E19" s="22">
        <v>2654.7620377045646</v>
      </c>
    </row>
    <row r="20" spans="2:5" x14ac:dyDescent="0.25">
      <c r="B20" s="33">
        <v>39295</v>
      </c>
      <c r="C20" s="19">
        <v>11914368.999999998</v>
      </c>
      <c r="D20" s="19">
        <v>3601.25</v>
      </c>
      <c r="E20" s="22">
        <v>3308.398195071155</v>
      </c>
    </row>
    <row r="21" spans="2:5" x14ac:dyDescent="0.25">
      <c r="B21" s="33">
        <v>39326</v>
      </c>
      <c r="C21" s="19">
        <v>12320642.210000001</v>
      </c>
      <c r="D21" s="19">
        <v>4060</v>
      </c>
      <c r="E21" s="22">
        <v>3034.6409384236454</v>
      </c>
    </row>
    <row r="22" spans="2:5" x14ac:dyDescent="0.25">
      <c r="B22" s="33">
        <v>39356</v>
      </c>
      <c r="C22" s="19">
        <v>9027116.7400000002</v>
      </c>
      <c r="D22" s="19">
        <v>2368.9679999999998</v>
      </c>
      <c r="E22" s="22">
        <v>3810.5693027512402</v>
      </c>
    </row>
    <row r="23" spans="2:5" x14ac:dyDescent="0.25">
      <c r="B23" s="33">
        <v>39387</v>
      </c>
      <c r="C23" s="19">
        <v>9472584.129999999</v>
      </c>
      <c r="D23" s="19">
        <v>2783.5</v>
      </c>
      <c r="E23" s="22">
        <v>3403.119859888629</v>
      </c>
    </row>
    <row r="24" spans="2:5" x14ac:dyDescent="0.25">
      <c r="B24" s="34">
        <v>39417</v>
      </c>
      <c r="C24" s="21">
        <v>10648595.229999999</v>
      </c>
      <c r="D24" s="21">
        <v>3262.0160000000001</v>
      </c>
      <c r="E24" s="20">
        <v>3264.4215203113649</v>
      </c>
    </row>
    <row r="25" spans="2:5" x14ac:dyDescent="0.25">
      <c r="B25" s="32">
        <v>39448</v>
      </c>
      <c r="C25" s="24">
        <v>6119371.2799999993</v>
      </c>
      <c r="D25" s="24">
        <v>1425</v>
      </c>
      <c r="E25" s="23">
        <v>4294.2956350877184</v>
      </c>
    </row>
    <row r="26" spans="2:5" x14ac:dyDescent="0.25">
      <c r="B26" s="33">
        <v>39479</v>
      </c>
      <c r="C26" s="19">
        <v>773500</v>
      </c>
      <c r="D26" s="19">
        <v>200</v>
      </c>
      <c r="E26" s="22">
        <v>3867.5</v>
      </c>
    </row>
    <row r="27" spans="2:5" x14ac:dyDescent="0.25">
      <c r="B27" s="33">
        <v>39508</v>
      </c>
      <c r="C27" s="19">
        <v>14054767.65</v>
      </c>
      <c r="D27" s="19">
        <v>3267.6800000000003</v>
      </c>
      <c r="E27" s="22">
        <v>4301.14565991774</v>
      </c>
    </row>
    <row r="28" spans="2:5" x14ac:dyDescent="0.25">
      <c r="B28" s="33">
        <v>39539</v>
      </c>
      <c r="C28" s="19">
        <v>8597693.2100000009</v>
      </c>
      <c r="D28" s="19">
        <v>2024.5000000000002</v>
      </c>
      <c r="E28" s="22">
        <v>4246.8230229686351</v>
      </c>
    </row>
    <row r="29" spans="2:5" x14ac:dyDescent="0.25">
      <c r="B29" s="33">
        <v>39569</v>
      </c>
      <c r="C29" s="19">
        <v>17173258.670000002</v>
      </c>
      <c r="D29" s="19">
        <v>3900.375</v>
      </c>
      <c r="E29" s="22">
        <v>4402.976295868988</v>
      </c>
    </row>
    <row r="30" spans="2:5" x14ac:dyDescent="0.25">
      <c r="B30" s="33">
        <v>39600</v>
      </c>
      <c r="C30" s="19">
        <v>14129352.689999999</v>
      </c>
      <c r="D30" s="19">
        <v>2900</v>
      </c>
      <c r="E30" s="22">
        <v>4872.1905827586206</v>
      </c>
    </row>
    <row r="31" spans="2:5" x14ac:dyDescent="0.25">
      <c r="B31" s="33">
        <v>39630</v>
      </c>
      <c r="C31" s="19">
        <v>15714742.83</v>
      </c>
      <c r="D31" s="19">
        <v>3560</v>
      </c>
      <c r="E31" s="22">
        <v>4414.2536039325842</v>
      </c>
    </row>
    <row r="32" spans="2:5" x14ac:dyDescent="0.25">
      <c r="B32" s="33">
        <v>39661</v>
      </c>
      <c r="C32" s="19">
        <v>20003868.539999999</v>
      </c>
      <c r="D32" s="19">
        <v>4250</v>
      </c>
      <c r="E32" s="22">
        <v>4706.7925976470588</v>
      </c>
    </row>
    <row r="33" spans="2:5" x14ac:dyDescent="0.25">
      <c r="B33" s="33">
        <v>39692</v>
      </c>
      <c r="C33" s="19">
        <v>14235394.98</v>
      </c>
      <c r="D33" s="19">
        <v>3535</v>
      </c>
      <c r="E33" s="22">
        <v>4026.985850070721</v>
      </c>
    </row>
    <row r="34" spans="2:5" x14ac:dyDescent="0.25">
      <c r="B34" s="33">
        <v>39722</v>
      </c>
      <c r="C34" s="19">
        <v>9797544.4900000021</v>
      </c>
      <c r="D34" s="19">
        <v>2980</v>
      </c>
      <c r="E34" s="22">
        <v>3287.7666073825508</v>
      </c>
    </row>
    <row r="35" spans="2:5" x14ac:dyDescent="0.25">
      <c r="B35" s="33">
        <v>39753</v>
      </c>
      <c r="C35" s="19">
        <v>18660387.07</v>
      </c>
      <c r="D35" s="19">
        <v>5940.92</v>
      </c>
      <c r="E35" s="22">
        <v>3140.9928209772224</v>
      </c>
    </row>
    <row r="36" spans="2:5" x14ac:dyDescent="0.25">
      <c r="B36" s="34">
        <v>39783</v>
      </c>
      <c r="C36" s="21">
        <v>2738611.52</v>
      </c>
      <c r="D36" s="21">
        <v>834</v>
      </c>
      <c r="E36" s="20">
        <v>3283.7068585131892</v>
      </c>
    </row>
    <row r="37" spans="2:5" x14ac:dyDescent="0.25">
      <c r="B37" s="33">
        <v>39814</v>
      </c>
      <c r="C37" s="19">
        <v>2106170</v>
      </c>
      <c r="D37" s="19">
        <v>1200</v>
      </c>
      <c r="E37" s="22">
        <v>1755.1416666666667</v>
      </c>
    </row>
    <row r="38" spans="2:5" x14ac:dyDescent="0.25">
      <c r="B38" s="33">
        <v>39845</v>
      </c>
      <c r="C38" s="19">
        <v>6633738.4700000007</v>
      </c>
      <c r="D38" s="19">
        <v>3831.9999999999964</v>
      </c>
      <c r="E38" s="22">
        <v>1731.1426069937372</v>
      </c>
    </row>
    <row r="39" spans="2:5" x14ac:dyDescent="0.25">
      <c r="B39" s="33">
        <v>39873</v>
      </c>
      <c r="C39" s="19">
        <v>5250923.54</v>
      </c>
      <c r="D39" s="19">
        <v>2635.0000000000005</v>
      </c>
      <c r="E39" s="22">
        <v>1992.7603567362428</v>
      </c>
    </row>
    <row r="40" spans="2:5" x14ac:dyDescent="0.25">
      <c r="B40" s="33">
        <v>39904</v>
      </c>
      <c r="C40" s="19">
        <v>4736223.3599999994</v>
      </c>
      <c r="D40" s="19">
        <v>2362.5000000000009</v>
      </c>
      <c r="E40" s="22">
        <v>2004.7506285714283</v>
      </c>
    </row>
    <row r="41" spans="2:5" x14ac:dyDescent="0.25">
      <c r="B41" s="33">
        <v>39934</v>
      </c>
      <c r="C41" s="19">
        <v>8659067.8699999992</v>
      </c>
      <c r="D41" s="19">
        <v>3832.5</v>
      </c>
      <c r="E41" s="22">
        <v>2259.3784396607957</v>
      </c>
    </row>
    <row r="42" spans="2:5" x14ac:dyDescent="0.25">
      <c r="B42" s="33">
        <v>39965</v>
      </c>
      <c r="C42" s="19">
        <v>8915927.8699999992</v>
      </c>
      <c r="D42" s="19">
        <v>4150.0847599999997</v>
      </c>
      <c r="E42" s="22">
        <v>2148.3724756503525</v>
      </c>
    </row>
    <row r="43" spans="2:5" x14ac:dyDescent="0.25">
      <c r="B43" s="33">
        <v>39995</v>
      </c>
      <c r="C43" s="19">
        <v>11741866.000000002</v>
      </c>
      <c r="D43" s="19">
        <v>5426.5999999999995</v>
      </c>
      <c r="E43" s="22">
        <v>2163.7611027162498</v>
      </c>
    </row>
    <row r="44" spans="2:5" x14ac:dyDescent="0.25">
      <c r="B44" s="33">
        <v>40026</v>
      </c>
      <c r="C44" s="19">
        <v>13024250.470000001</v>
      </c>
      <c r="D44" s="19">
        <v>5542.1880000000001</v>
      </c>
      <c r="E44" s="22">
        <v>2350.0196077794549</v>
      </c>
    </row>
    <row r="45" spans="2:5" x14ac:dyDescent="0.25">
      <c r="B45" s="33">
        <v>40057</v>
      </c>
      <c r="C45" s="19">
        <v>13453444.869999999</v>
      </c>
      <c r="D45" s="19">
        <v>5994.8000000000011</v>
      </c>
      <c r="E45" s="22">
        <v>2244.1857726696467</v>
      </c>
    </row>
    <row r="46" spans="2:5" x14ac:dyDescent="0.25">
      <c r="B46" s="33">
        <v>40087</v>
      </c>
      <c r="C46" s="19">
        <v>8468131.9900000002</v>
      </c>
      <c r="D46" s="19">
        <v>3757.3999999999996</v>
      </c>
      <c r="E46" s="22">
        <v>2253.7211875232874</v>
      </c>
    </row>
    <row r="47" spans="2:5" x14ac:dyDescent="0.25">
      <c r="B47" s="33">
        <v>40118</v>
      </c>
      <c r="C47" s="19">
        <v>15054955.49</v>
      </c>
      <c r="D47" s="19">
        <v>6348.7999999999993</v>
      </c>
      <c r="E47" s="22">
        <v>2371.3072533392137</v>
      </c>
    </row>
    <row r="48" spans="2:5" x14ac:dyDescent="0.25">
      <c r="B48" s="33">
        <v>40148</v>
      </c>
      <c r="C48" s="19">
        <v>18563752.850000001</v>
      </c>
      <c r="D48" s="19">
        <v>6570.8879999999999</v>
      </c>
      <c r="E48" s="22">
        <v>2825.1513113600481</v>
      </c>
    </row>
    <row r="49" spans="2:5" x14ac:dyDescent="0.25">
      <c r="B49" s="32">
        <v>40179</v>
      </c>
      <c r="C49" s="24">
        <v>11490404.629999999</v>
      </c>
      <c r="D49" s="24">
        <v>4034.2</v>
      </c>
      <c r="E49" s="23">
        <v>2848.2486316989734</v>
      </c>
    </row>
    <row r="50" spans="2:5" x14ac:dyDescent="0.25">
      <c r="B50" s="33">
        <v>40210</v>
      </c>
      <c r="C50" s="19">
        <v>11501128.32</v>
      </c>
      <c r="D50" s="19">
        <v>4095.5749999999998</v>
      </c>
      <c r="E50" s="22">
        <v>2808.184032767072</v>
      </c>
    </row>
    <row r="51" spans="2:5" x14ac:dyDescent="0.25">
      <c r="B51" s="33">
        <v>40238</v>
      </c>
      <c r="C51" s="19">
        <v>15009603.719999999</v>
      </c>
      <c r="D51" s="19">
        <v>4992.25</v>
      </c>
      <c r="E51" s="22">
        <v>3006.5809444639185</v>
      </c>
    </row>
    <row r="52" spans="2:5" x14ac:dyDescent="0.25">
      <c r="B52" s="33">
        <v>40269</v>
      </c>
      <c r="C52" s="19">
        <v>24742234.700000003</v>
      </c>
      <c r="D52" s="19">
        <v>7453</v>
      </c>
      <c r="E52" s="22">
        <v>3319.7685093251048</v>
      </c>
    </row>
    <row r="53" spans="2:5" x14ac:dyDescent="0.25">
      <c r="B53" s="33">
        <v>40299</v>
      </c>
      <c r="C53" s="19">
        <v>10913999.039999999</v>
      </c>
      <c r="D53" s="19">
        <v>3534.25</v>
      </c>
      <c r="E53" s="22">
        <v>3088.0665035014499</v>
      </c>
    </row>
    <row r="54" spans="2:5" x14ac:dyDescent="0.25">
      <c r="B54" s="33">
        <v>40330</v>
      </c>
      <c r="C54" s="19">
        <v>12148587.99</v>
      </c>
      <c r="D54" s="19">
        <v>3543.5</v>
      </c>
      <c r="E54" s="22">
        <v>3428.4148412586428</v>
      </c>
    </row>
    <row r="55" spans="2:5" x14ac:dyDescent="0.25">
      <c r="B55" s="33">
        <v>40360</v>
      </c>
      <c r="C55" s="19">
        <v>14868748.539999999</v>
      </c>
      <c r="D55" s="19">
        <v>4432.5</v>
      </c>
      <c r="E55" s="22">
        <v>3354.4835961646922</v>
      </c>
    </row>
    <row r="56" spans="2:5" x14ac:dyDescent="0.25">
      <c r="B56" s="33">
        <v>40391</v>
      </c>
      <c r="C56" s="19">
        <v>15351861.449999999</v>
      </c>
      <c r="D56" s="19">
        <v>4213.5</v>
      </c>
      <c r="E56" s="22">
        <v>3643.4938768244924</v>
      </c>
    </row>
    <row r="57" spans="2:5" x14ac:dyDescent="0.25">
      <c r="B57" s="33">
        <v>40422</v>
      </c>
      <c r="C57" s="19">
        <v>18745694</v>
      </c>
      <c r="D57" s="19">
        <v>5165</v>
      </c>
      <c r="E57" s="22">
        <v>3629.3696030977735</v>
      </c>
    </row>
    <row r="58" spans="2:5" x14ac:dyDescent="0.25">
      <c r="B58" s="33">
        <v>40452</v>
      </c>
      <c r="C58" s="19">
        <v>25546054</v>
      </c>
      <c r="D58" s="19">
        <v>7413</v>
      </c>
      <c r="E58" s="22">
        <v>3446.1154728180222</v>
      </c>
    </row>
    <row r="59" spans="2:5" x14ac:dyDescent="0.25">
      <c r="B59" s="33">
        <v>40483</v>
      </c>
      <c r="C59" s="19">
        <v>23480033.600000001</v>
      </c>
      <c r="D59" s="19">
        <v>6389.8279999999995</v>
      </c>
      <c r="E59" s="22">
        <v>3674.5955603186817</v>
      </c>
    </row>
    <row r="60" spans="2:5" x14ac:dyDescent="0.25">
      <c r="B60" s="34">
        <v>40513</v>
      </c>
      <c r="C60" s="21">
        <v>17488606.399999999</v>
      </c>
      <c r="D60" s="21">
        <v>4767.75</v>
      </c>
      <c r="E60" s="20">
        <v>3668.1047454249906</v>
      </c>
    </row>
    <row r="61" spans="2:5" x14ac:dyDescent="0.25">
      <c r="B61" s="33">
        <v>40544</v>
      </c>
      <c r="C61" s="19">
        <v>15763500.830000002</v>
      </c>
      <c r="D61" s="19">
        <v>4366.25</v>
      </c>
      <c r="E61" s="22">
        <v>3610.3065170340683</v>
      </c>
    </row>
    <row r="62" spans="2:5" x14ac:dyDescent="0.25">
      <c r="B62" s="33">
        <v>40575</v>
      </c>
      <c r="C62" s="19">
        <v>9770589.7899999991</v>
      </c>
      <c r="D62" s="19">
        <v>2664.75</v>
      </c>
      <c r="E62" s="22">
        <v>3666.6065447040055</v>
      </c>
    </row>
    <row r="63" spans="2:5" x14ac:dyDescent="0.25">
      <c r="B63" s="33">
        <v>40603</v>
      </c>
      <c r="C63" s="19">
        <v>21220529.300000001</v>
      </c>
      <c r="D63" s="19">
        <v>5157.75</v>
      </c>
      <c r="E63" s="22">
        <v>4114.2997043284386</v>
      </c>
    </row>
    <row r="64" spans="2:5" x14ac:dyDescent="0.25">
      <c r="B64" s="33">
        <v>40634</v>
      </c>
      <c r="C64" s="19">
        <v>24222835.789999999</v>
      </c>
      <c r="D64" s="19">
        <v>5313.8</v>
      </c>
      <c r="E64" s="22">
        <v>4558.4771331250704</v>
      </c>
    </row>
    <row r="65" spans="2:5" x14ac:dyDescent="0.25">
      <c r="B65" s="33">
        <v>40664</v>
      </c>
      <c r="C65" s="19">
        <v>21860590.66</v>
      </c>
      <c r="D65" s="19">
        <v>4493.8</v>
      </c>
      <c r="E65" s="22">
        <v>4864.6113890248789</v>
      </c>
    </row>
    <row r="66" spans="2:5" x14ac:dyDescent="0.25">
      <c r="B66" s="33">
        <v>40695</v>
      </c>
      <c r="C66" s="19">
        <v>12490855</v>
      </c>
      <c r="D66" s="19">
        <v>2553</v>
      </c>
      <c r="E66" s="22">
        <v>4892.6184880532701</v>
      </c>
    </row>
    <row r="67" spans="2:5" x14ac:dyDescent="0.25">
      <c r="B67" s="33">
        <v>40725</v>
      </c>
      <c r="C67" s="19">
        <v>20179380</v>
      </c>
      <c r="D67" s="19">
        <v>4250</v>
      </c>
      <c r="E67" s="22">
        <v>4748.0894117647058</v>
      </c>
    </row>
    <row r="68" spans="2:5" x14ac:dyDescent="0.25">
      <c r="B68" s="33">
        <v>40756</v>
      </c>
      <c r="C68" s="19">
        <v>13771998</v>
      </c>
      <c r="D68" s="19">
        <v>3400</v>
      </c>
      <c r="E68" s="22">
        <v>4050.5876470588237</v>
      </c>
    </row>
    <row r="69" spans="2:5" x14ac:dyDescent="0.25">
      <c r="B69" s="33">
        <v>40787</v>
      </c>
      <c r="C69" s="19">
        <v>25304288.460000001</v>
      </c>
      <c r="D69" s="19">
        <v>5664</v>
      </c>
      <c r="E69" s="22">
        <v>4467.5650529661025</v>
      </c>
    </row>
    <row r="70" spans="2:5" x14ac:dyDescent="0.25">
      <c r="B70" s="33">
        <v>40817</v>
      </c>
      <c r="C70" s="19">
        <v>15505895.359999999</v>
      </c>
      <c r="D70" s="19">
        <v>3789.75</v>
      </c>
      <c r="E70" s="22">
        <v>4091.5351566726031</v>
      </c>
    </row>
    <row r="71" spans="2:5" x14ac:dyDescent="0.25">
      <c r="B71" s="33">
        <v>40848</v>
      </c>
      <c r="C71" s="19">
        <v>19523456</v>
      </c>
      <c r="D71" s="19">
        <v>4709.3999999999996</v>
      </c>
      <c r="E71" s="22">
        <v>4145.6355374357663</v>
      </c>
    </row>
    <row r="72" spans="2:5" x14ac:dyDescent="0.25">
      <c r="B72" s="33">
        <v>40878</v>
      </c>
      <c r="C72" s="19">
        <v>12377928.4</v>
      </c>
      <c r="D72" s="19">
        <v>2967.95</v>
      </c>
      <c r="E72" s="22">
        <v>4170.5313094897156</v>
      </c>
    </row>
    <row r="73" spans="2:5" x14ac:dyDescent="0.25">
      <c r="B73" s="32">
        <v>40909</v>
      </c>
      <c r="C73" s="24">
        <v>10994770.41</v>
      </c>
      <c r="D73" s="24">
        <v>2836.5</v>
      </c>
      <c r="E73" s="23">
        <v>3876.175007932311</v>
      </c>
    </row>
    <row r="74" spans="2:5" x14ac:dyDescent="0.25">
      <c r="B74" s="33">
        <v>40940</v>
      </c>
      <c r="C74" s="19">
        <v>18610025.809999999</v>
      </c>
      <c r="D74" s="19">
        <v>4785.25</v>
      </c>
      <c r="E74" s="22">
        <v>3889.0394044198315</v>
      </c>
    </row>
    <row r="75" spans="2:5" x14ac:dyDescent="0.25">
      <c r="B75" s="33">
        <v>40969</v>
      </c>
      <c r="C75" s="19">
        <v>30009524.25</v>
      </c>
      <c r="D75" s="19">
        <v>7443.4</v>
      </c>
      <c r="E75" s="22">
        <v>4031.6957640325663</v>
      </c>
    </row>
    <row r="76" spans="2:5" x14ac:dyDescent="0.25">
      <c r="B76" s="33">
        <v>41000</v>
      </c>
      <c r="C76" s="19">
        <v>25879607.170000002</v>
      </c>
      <c r="D76" s="19">
        <v>6294.25</v>
      </c>
      <c r="E76" s="22">
        <v>4111.6268292489176</v>
      </c>
    </row>
    <row r="77" spans="2:5" x14ac:dyDescent="0.25">
      <c r="B77" s="33">
        <v>41030</v>
      </c>
      <c r="C77" s="19">
        <v>9006881.7599999998</v>
      </c>
      <c r="D77" s="19">
        <v>2342.25</v>
      </c>
      <c r="E77" s="22">
        <v>3845.3972718539867</v>
      </c>
    </row>
    <row r="78" spans="2:5" x14ac:dyDescent="0.25">
      <c r="B78" s="33">
        <v>41061</v>
      </c>
      <c r="C78" s="19">
        <v>5355698.13</v>
      </c>
      <c r="D78" s="19">
        <v>1343.5</v>
      </c>
      <c r="E78" s="22">
        <v>3986.3774692966131</v>
      </c>
    </row>
    <row r="79" spans="2:5" x14ac:dyDescent="0.25">
      <c r="B79" s="33">
        <v>41091</v>
      </c>
      <c r="C79" s="19">
        <v>9849600.6199999955</v>
      </c>
      <c r="D79" s="19">
        <v>2753.25</v>
      </c>
      <c r="E79" s="22">
        <v>3577.4450631072355</v>
      </c>
    </row>
    <row r="80" spans="2:5" x14ac:dyDescent="0.25">
      <c r="B80" s="33">
        <v>41122</v>
      </c>
      <c r="C80" s="19">
        <v>25599506.219999999</v>
      </c>
      <c r="D80" s="19">
        <v>6982.05</v>
      </c>
      <c r="E80" s="22">
        <v>3666.4742045674261</v>
      </c>
    </row>
    <row r="81" spans="2:5" x14ac:dyDescent="0.25">
      <c r="B81" s="33">
        <v>41153</v>
      </c>
      <c r="C81" s="19">
        <v>37888144.410000004</v>
      </c>
      <c r="D81" s="19">
        <v>10771</v>
      </c>
      <c r="E81" s="22">
        <v>3517.606945501811</v>
      </c>
    </row>
    <row r="82" spans="2:5" x14ac:dyDescent="0.25">
      <c r="B82" s="33">
        <v>41183</v>
      </c>
      <c r="C82" s="19">
        <v>12153599.679999994</v>
      </c>
      <c r="D82" s="19">
        <v>3650</v>
      </c>
      <c r="E82" s="22">
        <v>3329.7533369862999</v>
      </c>
    </row>
    <row r="83" spans="2:5" x14ac:dyDescent="0.25">
      <c r="B83" s="33">
        <v>41214</v>
      </c>
      <c r="C83" s="19">
        <v>11654124.199999999</v>
      </c>
      <c r="D83" s="19">
        <v>3413.75</v>
      </c>
      <c r="E83" s="22">
        <v>3413.8774661296229</v>
      </c>
    </row>
    <row r="84" spans="2:5" x14ac:dyDescent="0.25">
      <c r="B84" s="34">
        <v>41244</v>
      </c>
      <c r="C84" s="21">
        <v>19191118.819999997</v>
      </c>
      <c r="D84" s="21">
        <v>5420</v>
      </c>
      <c r="E84" s="20">
        <v>3540.7968302583017</v>
      </c>
    </row>
    <row r="85" spans="2:5" x14ac:dyDescent="0.25">
      <c r="B85" s="33">
        <v>41275</v>
      </c>
      <c r="C85" s="19">
        <v>17305160.440000001</v>
      </c>
      <c r="D85" s="19">
        <v>4663.5</v>
      </c>
      <c r="E85" s="22">
        <v>3710.7666859654769</v>
      </c>
    </row>
    <row r="86" spans="2:5" x14ac:dyDescent="0.25">
      <c r="B86" s="33">
        <v>41306</v>
      </c>
      <c r="C86" s="19">
        <v>20869719.469999999</v>
      </c>
      <c r="D86" s="19">
        <v>5295.5</v>
      </c>
      <c r="E86" s="22">
        <v>3941.0290756302516</v>
      </c>
    </row>
    <row r="87" spans="2:5" x14ac:dyDescent="0.25">
      <c r="B87" s="33">
        <v>41334</v>
      </c>
      <c r="C87" s="19">
        <v>24817235.399999991</v>
      </c>
      <c r="D87" s="19">
        <v>6365.5</v>
      </c>
      <c r="E87" s="22">
        <v>3898.7095122142787</v>
      </c>
    </row>
    <row r="88" spans="2:5" x14ac:dyDescent="0.25">
      <c r="B88" s="33">
        <v>41365</v>
      </c>
      <c r="C88" s="19">
        <v>16776063.270000001</v>
      </c>
      <c r="D88" s="19">
        <v>3940</v>
      </c>
      <c r="E88" s="22">
        <v>4257.8840786802039</v>
      </c>
    </row>
    <row r="89" spans="2:5" x14ac:dyDescent="0.25">
      <c r="B89" s="33">
        <v>41395</v>
      </c>
      <c r="C89" s="19">
        <v>15644853.6</v>
      </c>
      <c r="D89" s="19">
        <v>3460</v>
      </c>
      <c r="E89" s="22">
        <v>4521.6339884393055</v>
      </c>
    </row>
    <row r="90" spans="2:5" x14ac:dyDescent="0.25">
      <c r="B90" s="33">
        <v>41426</v>
      </c>
      <c r="C90" s="19">
        <v>15392060.100000001</v>
      </c>
      <c r="D90" s="19">
        <v>4008.5</v>
      </c>
      <c r="E90" s="22">
        <v>3839.8553324186109</v>
      </c>
    </row>
    <row r="91" spans="2:5" x14ac:dyDescent="0.25">
      <c r="B91" s="33">
        <v>41456</v>
      </c>
      <c r="C91" s="19">
        <v>34297401.63000001</v>
      </c>
      <c r="D91" s="19">
        <v>7644.15</v>
      </c>
      <c r="E91" s="22">
        <v>4486.7515197896446</v>
      </c>
    </row>
    <row r="92" spans="2:5" x14ac:dyDescent="0.25">
      <c r="B92" s="33">
        <v>41487</v>
      </c>
      <c r="C92" s="19">
        <v>53510969.609999977</v>
      </c>
      <c r="D92" s="19">
        <v>11106.324999999999</v>
      </c>
      <c r="E92" s="22">
        <v>4818.062645384497</v>
      </c>
    </row>
    <row r="93" spans="2:5" x14ac:dyDescent="0.25">
      <c r="B93" s="33">
        <v>41518</v>
      </c>
      <c r="C93" s="19">
        <v>32949242.57</v>
      </c>
      <c r="D93" s="19">
        <v>6650</v>
      </c>
      <c r="E93" s="22">
        <v>4954.7733187969925</v>
      </c>
    </row>
    <row r="94" spans="2:5" x14ac:dyDescent="0.25">
      <c r="B94" s="33">
        <v>41548</v>
      </c>
      <c r="C94" s="19">
        <v>34078599.119999997</v>
      </c>
      <c r="D94" s="19">
        <v>6836</v>
      </c>
      <c r="E94" s="22">
        <v>4985.1666354593326</v>
      </c>
    </row>
    <row r="95" spans="2:5" x14ac:dyDescent="0.25">
      <c r="B95" s="33">
        <v>41579</v>
      </c>
      <c r="C95" s="19">
        <v>29325465</v>
      </c>
      <c r="D95" s="19">
        <v>5879.35</v>
      </c>
      <c r="E95" s="22">
        <v>4987.8753603714695</v>
      </c>
    </row>
    <row r="96" spans="2:5" x14ac:dyDescent="0.25">
      <c r="B96" s="34">
        <v>41609</v>
      </c>
      <c r="C96" s="21">
        <v>44308023.810000002</v>
      </c>
      <c r="D96" s="21">
        <v>8893.25</v>
      </c>
      <c r="E96" s="20">
        <v>4982.208282686307</v>
      </c>
    </row>
    <row r="97" spans="2:5" x14ac:dyDescent="0.25">
      <c r="B97" s="33">
        <v>41640</v>
      </c>
      <c r="C97" s="19">
        <v>47599526.61999999</v>
      </c>
      <c r="D97" s="19">
        <v>9530</v>
      </c>
      <c r="E97" s="22">
        <v>4994.7037376705139</v>
      </c>
    </row>
    <row r="98" spans="2:5" x14ac:dyDescent="0.25">
      <c r="B98" s="33">
        <v>41671</v>
      </c>
      <c r="C98" s="19">
        <v>42736674.500000007</v>
      </c>
      <c r="D98" s="19">
        <v>8317</v>
      </c>
      <c r="E98" s="22">
        <v>5138.4723457977652</v>
      </c>
    </row>
    <row r="99" spans="2:5" x14ac:dyDescent="0.25">
      <c r="B99" s="33">
        <v>41699</v>
      </c>
      <c r="C99" s="19">
        <v>19034211.420000002</v>
      </c>
      <c r="D99" s="19">
        <v>3849.5</v>
      </c>
      <c r="E99" s="22">
        <v>4944.5931731393684</v>
      </c>
    </row>
    <row r="100" spans="2:5" x14ac:dyDescent="0.25">
      <c r="B100" s="33">
        <v>41730</v>
      </c>
      <c r="C100" s="19">
        <v>42548982.920000002</v>
      </c>
      <c r="D100" s="19">
        <v>8263</v>
      </c>
      <c r="E100" s="22">
        <v>5149.338366210819</v>
      </c>
    </row>
    <row r="101" spans="2:5" ht="15.75" customHeight="1" x14ac:dyDescent="0.25">
      <c r="B101" s="33">
        <v>41760</v>
      </c>
      <c r="C101" s="19">
        <v>31719767.850000001</v>
      </c>
      <c r="D101" s="19">
        <v>5975</v>
      </c>
      <c r="E101" s="22">
        <v>5308.7477573221759</v>
      </c>
    </row>
    <row r="102" spans="2:5" ht="15.75" customHeight="1" x14ac:dyDescent="0.25">
      <c r="B102" s="33">
        <v>41791</v>
      </c>
      <c r="C102" s="19">
        <v>22339686.41</v>
      </c>
      <c r="D102" s="19">
        <v>4542</v>
      </c>
      <c r="E102" s="22">
        <v>4918.4690466754737</v>
      </c>
    </row>
    <row r="103" spans="2:5" ht="15.75" customHeight="1" x14ac:dyDescent="0.25">
      <c r="B103" s="33">
        <v>41821</v>
      </c>
      <c r="C103" s="19">
        <v>10856748.01</v>
      </c>
      <c r="D103" s="19">
        <v>2404.5</v>
      </c>
      <c r="E103" s="22">
        <v>4515.179043460178</v>
      </c>
    </row>
    <row r="104" spans="2:5" ht="15.75" customHeight="1" x14ac:dyDescent="0.25">
      <c r="B104" s="33">
        <v>41852</v>
      </c>
      <c r="C104" s="19">
        <v>7206914.3499999987</v>
      </c>
      <c r="D104" s="19">
        <v>1524</v>
      </c>
      <c r="E104" s="22">
        <v>4728.9464238845139</v>
      </c>
    </row>
    <row r="105" spans="2:5" ht="15.75" customHeight="1" x14ac:dyDescent="0.25">
      <c r="B105" s="33">
        <v>41883</v>
      </c>
      <c r="C105" s="19">
        <v>21082095.030000001</v>
      </c>
      <c r="D105" s="19">
        <v>4335</v>
      </c>
      <c r="E105" s="22">
        <v>4863.2283806228379</v>
      </c>
    </row>
    <row r="106" spans="2:5" ht="15.75" customHeight="1" x14ac:dyDescent="0.25">
      <c r="B106" s="33">
        <v>41913</v>
      </c>
      <c r="C106" s="19">
        <v>11786906.209999999</v>
      </c>
      <c r="D106" s="19">
        <v>2995.4</v>
      </c>
      <c r="E106" s="22">
        <v>3935.0024070241034</v>
      </c>
    </row>
    <row r="107" spans="2:5" ht="15.75" customHeight="1" x14ac:dyDescent="0.25">
      <c r="B107" s="33">
        <v>41944</v>
      </c>
      <c r="C107" s="19">
        <v>19726313.350000001</v>
      </c>
      <c r="D107" s="19">
        <v>4403.5</v>
      </c>
      <c r="E107" s="22">
        <v>4479.6896446008859</v>
      </c>
    </row>
    <row r="108" spans="2:5" x14ac:dyDescent="0.25">
      <c r="B108" s="34">
        <v>41974</v>
      </c>
      <c r="C108" s="21">
        <v>7625110.0399999926</v>
      </c>
      <c r="D108" s="21">
        <v>2263</v>
      </c>
      <c r="E108" s="20">
        <v>3369.4697481219587</v>
      </c>
    </row>
    <row r="109" spans="2:5" x14ac:dyDescent="0.25">
      <c r="B109" s="33">
        <v>42005</v>
      </c>
      <c r="C109" s="19">
        <v>8491804.9000000004</v>
      </c>
      <c r="D109" s="19">
        <v>2325</v>
      </c>
      <c r="E109" s="22">
        <v>3652.3892043010756</v>
      </c>
    </row>
    <row r="110" spans="2:5" x14ac:dyDescent="0.25">
      <c r="B110" s="33">
        <v>42036</v>
      </c>
      <c r="C110" s="19">
        <v>8575923.1499999985</v>
      </c>
      <c r="D110" s="19">
        <v>2684</v>
      </c>
      <c r="E110" s="22">
        <v>3195.2023658718326</v>
      </c>
    </row>
    <row r="111" spans="2:5" x14ac:dyDescent="0.25">
      <c r="B111" s="33">
        <v>42064</v>
      </c>
      <c r="C111" s="19">
        <v>31427959.769999981</v>
      </c>
      <c r="D111" s="19">
        <v>12140.25</v>
      </c>
      <c r="E111" s="22">
        <v>2588.7407401000787</v>
      </c>
    </row>
    <row r="112" spans="2:5" x14ac:dyDescent="0.25">
      <c r="B112" s="33">
        <v>42095</v>
      </c>
      <c r="C112" s="19">
        <v>33180283.539999992</v>
      </c>
      <c r="D112" s="19">
        <v>12040.5</v>
      </c>
      <c r="E112" s="22">
        <v>2755.7230629957221</v>
      </c>
    </row>
    <row r="113" spans="2:5" x14ac:dyDescent="0.25">
      <c r="B113" s="33">
        <v>42125</v>
      </c>
      <c r="C113" s="19">
        <v>24550042.089999981</v>
      </c>
      <c r="D113" s="19">
        <v>8627.25</v>
      </c>
      <c r="E113" s="22">
        <v>2845.6393508939673</v>
      </c>
    </row>
    <row r="114" spans="2:5" x14ac:dyDescent="0.25">
      <c r="B114" s="33">
        <v>42156</v>
      </c>
      <c r="C114" s="19">
        <v>15708996.369999999</v>
      </c>
      <c r="D114" s="19">
        <v>5396.5</v>
      </c>
      <c r="E114" s="22">
        <v>2910.9601352728619</v>
      </c>
    </row>
    <row r="115" spans="2:5" x14ac:dyDescent="0.25">
      <c r="B115" s="33">
        <v>42186</v>
      </c>
      <c r="C115" s="19">
        <v>18720500.050000008</v>
      </c>
      <c r="D115" s="19">
        <v>6000.5</v>
      </c>
      <c r="E115" s="22">
        <v>3119.823356386969</v>
      </c>
    </row>
    <row r="116" spans="2:5" x14ac:dyDescent="0.25">
      <c r="B116" s="33">
        <v>42217</v>
      </c>
      <c r="C116" s="19">
        <v>10342907.889999993</v>
      </c>
      <c r="D116" s="19">
        <v>3999.75</v>
      </c>
      <c r="E116" s="22">
        <v>2585.8885905369066</v>
      </c>
    </row>
    <row r="117" spans="2:5" ht="15.75" customHeight="1" x14ac:dyDescent="0.25">
      <c r="B117" s="33">
        <v>42248</v>
      </c>
      <c r="C117" s="19">
        <v>48206582.650000051</v>
      </c>
      <c r="D117" s="19">
        <v>15619</v>
      </c>
      <c r="E117" s="22">
        <v>3086.406469684362</v>
      </c>
    </row>
    <row r="118" spans="2:5" ht="15.75" customHeight="1" x14ac:dyDescent="0.25">
      <c r="B118" s="33">
        <v>42278</v>
      </c>
      <c r="C118" s="19">
        <v>33071194.93</v>
      </c>
      <c r="D118" s="19">
        <v>9356.5</v>
      </c>
      <c r="E118" s="22">
        <v>3534.5690087105218</v>
      </c>
    </row>
    <row r="119" spans="2:5" ht="15.75" customHeight="1" x14ac:dyDescent="0.25">
      <c r="B119" s="33">
        <v>42309</v>
      </c>
      <c r="C119" s="19">
        <v>37472126.859999999</v>
      </c>
      <c r="D119" s="19">
        <v>11181.75</v>
      </c>
      <c r="E119" s="22">
        <v>3351.1862508104723</v>
      </c>
    </row>
    <row r="120" spans="2:5" x14ac:dyDescent="0.25">
      <c r="B120" s="34">
        <v>42339</v>
      </c>
      <c r="C120" s="21">
        <v>16483938.430000009</v>
      </c>
      <c r="D120" s="21">
        <v>7037.75</v>
      </c>
      <c r="E120" s="20">
        <v>2342.2171048985838</v>
      </c>
    </row>
    <row r="121" spans="2:5" ht="15.75" customHeight="1" x14ac:dyDescent="0.25">
      <c r="B121" s="33">
        <v>42370</v>
      </c>
      <c r="C121" s="19">
        <v>7590844.0699999975</v>
      </c>
      <c r="D121" s="19">
        <v>3229.2</v>
      </c>
      <c r="E121" s="22">
        <v>2350.6887371485191</v>
      </c>
    </row>
    <row r="122" spans="2:5" ht="15.75" customHeight="1" x14ac:dyDescent="0.25">
      <c r="B122" s="33">
        <v>42401</v>
      </c>
      <c r="C122" s="19">
        <v>22508827.700000003</v>
      </c>
      <c r="D122" s="19">
        <v>9324.5</v>
      </c>
      <c r="E122" s="22">
        <v>2413.9447369832164</v>
      </c>
    </row>
    <row r="123" spans="2:5" ht="15.75" customHeight="1" x14ac:dyDescent="0.25">
      <c r="B123" s="33">
        <v>42430</v>
      </c>
      <c r="C123" s="19">
        <v>29266060.750000007</v>
      </c>
      <c r="D123" s="19">
        <v>12389.25</v>
      </c>
      <c r="E123" s="22">
        <v>2362.2140767197375</v>
      </c>
    </row>
    <row r="124" spans="2:5" ht="15.75" customHeight="1" x14ac:dyDescent="0.25">
      <c r="B124" s="33">
        <v>42461</v>
      </c>
      <c r="C124" s="19">
        <v>50129377.510000035</v>
      </c>
      <c r="D124" s="19">
        <v>21386.5</v>
      </c>
      <c r="E124" s="22">
        <v>2343.9729506931963</v>
      </c>
    </row>
    <row r="125" spans="2:5" ht="15.75" customHeight="1" x14ac:dyDescent="0.25">
      <c r="B125" s="33">
        <v>42491</v>
      </c>
      <c r="C125" s="19">
        <v>41604646.090000048</v>
      </c>
      <c r="D125" s="19">
        <v>17352.25</v>
      </c>
      <c r="E125" s="22">
        <v>2397.6513760463367</v>
      </c>
    </row>
    <row r="126" spans="2:5" ht="15.75" customHeight="1" x14ac:dyDescent="0.25">
      <c r="B126" s="33">
        <v>42522</v>
      </c>
      <c r="C126" s="19">
        <v>20543345</v>
      </c>
      <c r="D126" s="19">
        <v>8663</v>
      </c>
      <c r="E126" s="22">
        <v>2371.3892416022163</v>
      </c>
    </row>
    <row r="127" spans="2:5" ht="15.75" customHeight="1" x14ac:dyDescent="0.25">
      <c r="B127" s="33">
        <v>42552</v>
      </c>
      <c r="C127" s="19">
        <v>27456982.460000012</v>
      </c>
      <c r="D127" s="19">
        <v>10765.75</v>
      </c>
      <c r="E127" s="22">
        <v>2550.4012688386792</v>
      </c>
    </row>
    <row r="128" spans="2:5" ht="15.75" customHeight="1" x14ac:dyDescent="0.25">
      <c r="B128" s="33">
        <v>42583</v>
      </c>
      <c r="C128" s="19">
        <v>24983064.469999991</v>
      </c>
      <c r="D128" s="19">
        <v>9758</v>
      </c>
      <c r="E128" s="22">
        <v>2560.264856527976</v>
      </c>
    </row>
    <row r="129" spans="2:5" ht="15.75" customHeight="1" x14ac:dyDescent="0.25">
      <c r="B129" s="33">
        <v>42614</v>
      </c>
      <c r="C129" s="19">
        <v>28280669.570000015</v>
      </c>
      <c r="D129" s="19">
        <v>10676.9</v>
      </c>
      <c r="E129" s="22">
        <v>2648.7716069271059</v>
      </c>
    </row>
    <row r="130" spans="2:5" ht="15.75" customHeight="1" x14ac:dyDescent="0.25">
      <c r="B130" s="33">
        <v>42644</v>
      </c>
      <c r="C130" s="19">
        <v>23017702.140000004</v>
      </c>
      <c r="D130" s="19">
        <v>8378.6999999999989</v>
      </c>
      <c r="E130" s="22">
        <v>2747.1686705574853</v>
      </c>
    </row>
    <row r="131" spans="2:5" ht="15.75" customHeight="1" x14ac:dyDescent="0.25">
      <c r="B131" s="33">
        <v>42675</v>
      </c>
      <c r="C131" s="19">
        <v>23995047.660000011</v>
      </c>
      <c r="D131" s="19">
        <v>8347.9999999999964</v>
      </c>
      <c r="E131" s="22">
        <v>2874.3468687110699</v>
      </c>
    </row>
    <row r="132" spans="2:5" x14ac:dyDescent="0.25">
      <c r="B132" s="34">
        <v>42705</v>
      </c>
      <c r="C132" s="21">
        <v>18593756.749999974</v>
      </c>
      <c r="D132" s="21">
        <v>6428</v>
      </c>
      <c r="E132" s="20">
        <v>2892.619282825136</v>
      </c>
    </row>
    <row r="133" spans="2:5" ht="15.75" customHeight="1" x14ac:dyDescent="0.25">
      <c r="B133" s="33">
        <v>42736</v>
      </c>
      <c r="C133" s="19">
        <v>29901757</v>
      </c>
      <c r="D133" s="19">
        <v>9328.5999999999985</v>
      </c>
      <c r="E133" s="22">
        <v>3205.3852668138838</v>
      </c>
    </row>
    <row r="134" spans="2:5" ht="15.75" customHeight="1" x14ac:dyDescent="0.25">
      <c r="B134" s="33">
        <v>42767</v>
      </c>
      <c r="C134" s="19">
        <v>17857092.630000006</v>
      </c>
      <c r="D134" s="19">
        <v>5525.75</v>
      </c>
      <c r="E134" s="22">
        <v>3231.6142840338425</v>
      </c>
    </row>
    <row r="135" spans="2:5" ht="15.75" customHeight="1" x14ac:dyDescent="0.25">
      <c r="B135" s="33">
        <v>42795</v>
      </c>
      <c r="C135" s="19">
        <v>35435854.800000004</v>
      </c>
      <c r="D135" s="19">
        <v>10457.450000000001</v>
      </c>
      <c r="E135" s="22">
        <v>3388.5751115233643</v>
      </c>
    </row>
    <row r="136" spans="2:5" ht="15.75" customHeight="1" x14ac:dyDescent="0.25">
      <c r="B136" s="33">
        <v>42826</v>
      </c>
      <c r="C136" s="19">
        <v>19435858.800000001</v>
      </c>
      <c r="D136" s="19">
        <v>5673.25</v>
      </c>
      <c r="E136" s="22">
        <v>3425.8773718767907</v>
      </c>
    </row>
    <row r="137" spans="2:5" ht="15.75" customHeight="1" x14ac:dyDescent="0.25">
      <c r="B137" s="33">
        <v>42856</v>
      </c>
      <c r="C137" s="19">
        <v>24409540.550000008</v>
      </c>
      <c r="D137" s="19">
        <v>7083.2499999999991</v>
      </c>
      <c r="E137" s="22">
        <v>3446.093325803834</v>
      </c>
    </row>
    <row r="138" spans="2:5" ht="15.75" customHeight="1" x14ac:dyDescent="0.25">
      <c r="B138" s="33">
        <v>42887</v>
      </c>
      <c r="C138" s="19">
        <v>28777605.369999997</v>
      </c>
      <c r="D138" s="19">
        <v>8581.8999999999978</v>
      </c>
      <c r="E138" s="22">
        <v>3353.2906897074072</v>
      </c>
    </row>
    <row r="139" spans="2:5" ht="15.75" customHeight="1" x14ac:dyDescent="0.25">
      <c r="B139" s="33">
        <v>42917</v>
      </c>
      <c r="C139" s="19">
        <v>18243457.050000001</v>
      </c>
      <c r="D139" s="19">
        <v>5703</v>
      </c>
      <c r="E139" s="22">
        <v>3198.922856391373</v>
      </c>
    </row>
    <row r="140" spans="2:5" ht="15.75" customHeight="1" x14ac:dyDescent="0.25">
      <c r="B140" s="33">
        <v>42948</v>
      </c>
      <c r="C140" s="19">
        <v>15584744.750000007</v>
      </c>
      <c r="D140" s="19">
        <v>5053.75</v>
      </c>
      <c r="E140" s="22">
        <v>3083.7981202077681</v>
      </c>
    </row>
    <row r="141" spans="2:5" ht="15.75" customHeight="1" x14ac:dyDescent="0.25">
      <c r="B141" s="33">
        <v>42979</v>
      </c>
      <c r="C141" s="19">
        <v>30516736.280000001</v>
      </c>
      <c r="D141" s="19">
        <v>9775.6749999999993</v>
      </c>
      <c r="E141" s="22">
        <v>3121.7011899434056</v>
      </c>
    </row>
    <row r="142" spans="2:5" ht="15.75" customHeight="1" x14ac:dyDescent="0.25">
      <c r="B142" s="33">
        <v>43009</v>
      </c>
      <c r="C142" s="19">
        <v>44615111.199999981</v>
      </c>
      <c r="D142" s="19">
        <v>14639.95</v>
      </c>
      <c r="E142" s="22">
        <v>3047.4906813206317</v>
      </c>
    </row>
    <row r="143" spans="2:5" ht="15.75" customHeight="1" x14ac:dyDescent="0.25">
      <c r="B143" s="33">
        <v>43040</v>
      </c>
      <c r="C143" s="19">
        <v>50854823.079999991</v>
      </c>
      <c r="D143" s="19">
        <v>16722.25</v>
      </c>
      <c r="E143" s="22">
        <v>3041.147159024652</v>
      </c>
    </row>
    <row r="144" spans="2:5" x14ac:dyDescent="0.25">
      <c r="B144" s="34">
        <v>43070</v>
      </c>
      <c r="C144" s="21">
        <v>28814708.470000006</v>
      </c>
      <c r="D144" s="21">
        <v>9420.4599999999991</v>
      </c>
      <c r="E144" s="20">
        <v>3058.7368843984273</v>
      </c>
    </row>
    <row r="145" spans="2:5" ht="15.75" customHeight="1" x14ac:dyDescent="0.25">
      <c r="B145" s="33">
        <v>43101</v>
      </c>
      <c r="C145" s="19">
        <v>18244265.850000001</v>
      </c>
      <c r="D145" s="19">
        <v>6125.25</v>
      </c>
      <c r="E145" s="22">
        <v>2978.5340761601569</v>
      </c>
    </row>
    <row r="146" spans="2:5" ht="15.75" customHeight="1" x14ac:dyDescent="0.25">
      <c r="B146" s="33">
        <v>43132</v>
      </c>
      <c r="C146" s="19">
        <v>23996549.500000004</v>
      </c>
      <c r="D146" s="19">
        <v>7870.9770000000008</v>
      </c>
      <c r="E146" s="22">
        <v>3048.7383586561114</v>
      </c>
    </row>
    <row r="147" spans="2:5" ht="15.75" customHeight="1" x14ac:dyDescent="0.25">
      <c r="B147" s="33">
        <v>43160</v>
      </c>
      <c r="C147" s="19">
        <v>35826555.649999999</v>
      </c>
      <c r="D147" s="19">
        <v>11712.65</v>
      </c>
      <c r="E147" s="22">
        <v>3058.7916184637979</v>
      </c>
    </row>
    <row r="148" spans="2:5" x14ac:dyDescent="0.25">
      <c r="B148" s="33">
        <v>43191</v>
      </c>
      <c r="C148" s="19">
        <v>36692719.100000009</v>
      </c>
      <c r="D148" s="19">
        <v>11863.918</v>
      </c>
      <c r="E148" s="22">
        <v>3092.7994529294633</v>
      </c>
    </row>
    <row r="149" spans="2:5" x14ac:dyDescent="0.25">
      <c r="B149" s="33">
        <v>43221</v>
      </c>
      <c r="C149" s="19">
        <v>27881334.120000012</v>
      </c>
      <c r="D149" s="19">
        <v>9226.5419999999995</v>
      </c>
      <c r="E149" s="22">
        <v>3021.8617245767714</v>
      </c>
    </row>
    <row r="150" spans="2:5" x14ac:dyDescent="0.25">
      <c r="B150" s="33">
        <v>43252</v>
      </c>
      <c r="C150" s="19">
        <v>24586690.159999993</v>
      </c>
      <c r="D150" s="19">
        <v>7691.25</v>
      </c>
      <c r="E150" s="22">
        <v>3196.7092683243936</v>
      </c>
    </row>
    <row r="151" spans="2:5" x14ac:dyDescent="0.25">
      <c r="B151" s="33">
        <v>43282</v>
      </c>
      <c r="C151" s="19">
        <v>35906038.260000005</v>
      </c>
      <c r="D151" s="19">
        <v>11368.261999999999</v>
      </c>
      <c r="E151" s="22">
        <v>3158.4457026060804</v>
      </c>
    </row>
    <row r="152" spans="2:5" x14ac:dyDescent="0.25">
      <c r="B152" s="33">
        <v>43313</v>
      </c>
      <c r="C152" s="19">
        <v>48496975.310000055</v>
      </c>
      <c r="D152" s="19">
        <v>15401.15</v>
      </c>
      <c r="E152" s="22">
        <v>3148.9190943533472</v>
      </c>
    </row>
    <row r="153" spans="2:5" x14ac:dyDescent="0.25">
      <c r="B153" s="33">
        <v>43344</v>
      </c>
      <c r="C153" s="19">
        <v>40040885.150000006</v>
      </c>
      <c r="D153" s="19">
        <v>13329.7575</v>
      </c>
      <c r="E153" s="22">
        <v>3003.8719871685589</v>
      </c>
    </row>
    <row r="154" spans="2:5" x14ac:dyDescent="0.25">
      <c r="B154" s="33">
        <v>43374</v>
      </c>
      <c r="C154" s="19">
        <v>53389805.590000004</v>
      </c>
      <c r="D154" s="19">
        <v>19219.25</v>
      </c>
      <c r="E154" s="22">
        <v>2777.9338730699692</v>
      </c>
    </row>
    <row r="155" spans="2:5" x14ac:dyDescent="0.25">
      <c r="B155" s="33">
        <v>43405</v>
      </c>
      <c r="C155" s="19">
        <v>48831561.690000005</v>
      </c>
      <c r="D155" s="19">
        <v>17836.260000000002</v>
      </c>
      <c r="E155" s="22">
        <v>2737.7691113495766</v>
      </c>
    </row>
    <row r="156" spans="2:5" x14ac:dyDescent="0.25">
      <c r="B156" s="34">
        <v>43435</v>
      </c>
      <c r="C156" s="21">
        <v>34507102.679999985</v>
      </c>
      <c r="D156" s="21">
        <v>12509.05</v>
      </c>
      <c r="E156" s="20">
        <v>2758.5710089894906</v>
      </c>
    </row>
    <row r="157" spans="2:5" x14ac:dyDescent="0.25">
      <c r="B157" s="33">
        <v>43466</v>
      </c>
      <c r="C157" s="19">
        <v>32628113.390000023</v>
      </c>
      <c r="D157" s="19">
        <v>11243.431500000001</v>
      </c>
      <c r="E157" s="22">
        <v>2901.971109976525</v>
      </c>
    </row>
    <row r="158" spans="2:5" x14ac:dyDescent="0.25">
      <c r="B158" s="33">
        <v>43497</v>
      </c>
      <c r="C158" s="19">
        <v>22141083.890000004</v>
      </c>
      <c r="D158" s="19">
        <v>7916.8434999999999</v>
      </c>
      <c r="E158" s="22">
        <v>2796.7060217875983</v>
      </c>
    </row>
    <row r="159" spans="2:5" x14ac:dyDescent="0.25">
      <c r="B159" s="33">
        <v>43525</v>
      </c>
      <c r="C159" s="19">
        <v>27807763.610000007</v>
      </c>
      <c r="D159" s="19">
        <v>9902.2939999999999</v>
      </c>
      <c r="E159" s="22">
        <v>2808.2142996360244</v>
      </c>
    </row>
    <row r="160" spans="2:5" x14ac:dyDescent="0.25">
      <c r="B160" s="33">
        <v>43556</v>
      </c>
      <c r="C160" s="19">
        <v>26628956.600000016</v>
      </c>
      <c r="D160" s="19">
        <v>8989.6840000000011</v>
      </c>
      <c r="E160" s="22">
        <v>2962.1682586395714</v>
      </c>
    </row>
    <row r="161" spans="2:5" x14ac:dyDescent="0.25">
      <c r="B161" s="33">
        <v>43586</v>
      </c>
      <c r="C161" s="19">
        <v>35312312.370000005</v>
      </c>
      <c r="D161" s="19">
        <v>11946</v>
      </c>
      <c r="E161" s="22">
        <v>2955.9946735308895</v>
      </c>
    </row>
    <row r="162" spans="2:5" x14ac:dyDescent="0.25">
      <c r="B162" s="33">
        <v>43617</v>
      </c>
      <c r="C162" s="19">
        <v>31182864.729999967</v>
      </c>
      <c r="D162" s="19">
        <v>9869.25</v>
      </c>
      <c r="E162" s="22">
        <v>3159.5982197228732</v>
      </c>
    </row>
    <row r="163" spans="2:5" x14ac:dyDescent="0.25">
      <c r="B163" s="33">
        <v>43647</v>
      </c>
      <c r="C163" s="19">
        <v>46965755.699999988</v>
      </c>
      <c r="D163" s="19">
        <v>14083.405499999999</v>
      </c>
      <c r="E163" s="22">
        <v>3334.8294700454367</v>
      </c>
    </row>
    <row r="164" spans="2:5" x14ac:dyDescent="0.25">
      <c r="B164" s="33">
        <v>43678</v>
      </c>
      <c r="C164" s="19">
        <v>42396910.750000007</v>
      </c>
      <c r="D164" s="19">
        <v>12908.259</v>
      </c>
      <c r="E164" s="22">
        <v>3284.4793980350105</v>
      </c>
    </row>
    <row r="165" spans="2:5" x14ac:dyDescent="0.25">
      <c r="B165" s="33">
        <v>43709</v>
      </c>
      <c r="C165" s="19">
        <v>29929846.100000016</v>
      </c>
      <c r="D165" s="19">
        <v>9685.34</v>
      </c>
      <c r="E165" s="22">
        <v>3090.2215203596384</v>
      </c>
    </row>
    <row r="166" spans="2:5" x14ac:dyDescent="0.25">
      <c r="B166" s="33">
        <v>43739</v>
      </c>
      <c r="C166" s="19">
        <v>29564031.669999994</v>
      </c>
      <c r="D166" s="19">
        <v>9821.0590000000011</v>
      </c>
      <c r="E166" s="22">
        <v>3010.2692255488937</v>
      </c>
    </row>
    <row r="167" spans="2:5" x14ac:dyDescent="0.25">
      <c r="B167" s="33">
        <v>43770</v>
      </c>
      <c r="C167" s="19">
        <v>34757538.050000004</v>
      </c>
      <c r="D167" s="19">
        <v>11127.831249999999</v>
      </c>
      <c r="E167" s="22">
        <v>3123.478175498034</v>
      </c>
    </row>
    <row r="168" spans="2:5" x14ac:dyDescent="0.25">
      <c r="B168" s="34">
        <v>43800</v>
      </c>
      <c r="C168" s="21">
        <v>44031915.850000001</v>
      </c>
      <c r="D168" s="21">
        <v>13976.8099</v>
      </c>
      <c r="E168" s="20">
        <v>3150.3552073066403</v>
      </c>
    </row>
    <row r="169" spans="2:5" x14ac:dyDescent="0.25">
      <c r="B169" s="33">
        <v>43831</v>
      </c>
      <c r="C169" s="19">
        <v>41043058.57</v>
      </c>
      <c r="D169" s="19">
        <v>12912.0021</v>
      </c>
      <c r="E169" s="22">
        <v>3178.6750228301157</v>
      </c>
    </row>
    <row r="170" spans="2:5" x14ac:dyDescent="0.25">
      <c r="B170" s="33">
        <v>43862</v>
      </c>
      <c r="C170" s="19">
        <v>19678046.350000001</v>
      </c>
      <c r="D170" s="19">
        <v>6114.0074999999997</v>
      </c>
      <c r="E170" s="22">
        <v>3218.5185167011982</v>
      </c>
    </row>
    <row r="171" spans="2:5" x14ac:dyDescent="0.25">
      <c r="B171" s="33">
        <v>43891</v>
      </c>
      <c r="C171" s="19">
        <v>32064847.090000007</v>
      </c>
      <c r="D171" s="19">
        <v>9657.1332500000008</v>
      </c>
      <c r="E171" s="22">
        <v>3320.3277059473121</v>
      </c>
    </row>
    <row r="172" spans="2:5" x14ac:dyDescent="0.25">
      <c r="B172" s="33">
        <v>43922</v>
      </c>
      <c r="C172" s="19">
        <v>29593245.439999998</v>
      </c>
      <c r="D172" s="19">
        <v>9189.4821499999998</v>
      </c>
      <c r="E172" s="22">
        <v>3220.3387478150767</v>
      </c>
    </row>
    <row r="173" spans="2:5" x14ac:dyDescent="0.25">
      <c r="B173" s="33">
        <v>43952</v>
      </c>
      <c r="C173" s="19">
        <v>34428630.180000044</v>
      </c>
      <c r="D173" s="19">
        <v>11397.6891</v>
      </c>
      <c r="E173" s="22">
        <v>3020.667600066407</v>
      </c>
    </row>
    <row r="174" spans="2:5" x14ac:dyDescent="0.25">
      <c r="B174" s="33">
        <v>43983</v>
      </c>
      <c r="C174" s="19">
        <v>39769379.800000004</v>
      </c>
      <c r="D174" s="19">
        <v>13394.826500000001</v>
      </c>
      <c r="E174" s="22">
        <v>2969.0104459359741</v>
      </c>
    </row>
    <row r="175" spans="2:5" x14ac:dyDescent="0.25">
      <c r="B175" s="33">
        <v>44013</v>
      </c>
      <c r="C175" s="19">
        <v>45024350.86999999</v>
      </c>
      <c r="D175" s="19">
        <v>15863.932999999999</v>
      </c>
      <c r="E175" s="22">
        <v>2838.1581585096201</v>
      </c>
    </row>
    <row r="176" spans="2:5" x14ac:dyDescent="0.25">
      <c r="B176" s="33">
        <v>44044</v>
      </c>
      <c r="C176" s="19">
        <v>37447744.699999988</v>
      </c>
      <c r="D176" s="19">
        <v>12412.640250000002</v>
      </c>
      <c r="E176" s="22">
        <v>3016.9040547195418</v>
      </c>
    </row>
    <row r="177" spans="2:5" x14ac:dyDescent="0.25">
      <c r="B177" s="33">
        <v>44075</v>
      </c>
      <c r="C177" s="19">
        <v>51561336.749999933</v>
      </c>
      <c r="D177" s="19">
        <v>17188.504500000003</v>
      </c>
      <c r="E177" s="22">
        <v>2999.7570032925164</v>
      </c>
    </row>
    <row r="178" spans="2:5" x14ac:dyDescent="0.25">
      <c r="B178" s="33">
        <v>44105</v>
      </c>
      <c r="C178" s="19">
        <v>55111508.170000017</v>
      </c>
      <c r="D178" s="19">
        <v>18254.946000000004</v>
      </c>
      <c r="E178" s="22">
        <v>3018.9904790734531</v>
      </c>
    </row>
    <row r="179" spans="2:5" x14ac:dyDescent="0.25">
      <c r="B179" s="33">
        <v>44136</v>
      </c>
      <c r="C179" s="19">
        <v>32507116.039999999</v>
      </c>
      <c r="D179" s="19">
        <v>10600.029500000001</v>
      </c>
      <c r="E179" s="22">
        <v>3066.7005256919329</v>
      </c>
    </row>
    <row r="180" spans="2:5" x14ac:dyDescent="0.25">
      <c r="B180" s="34">
        <v>44166</v>
      </c>
      <c r="C180" s="21">
        <v>29926736.669999976</v>
      </c>
      <c r="D180" s="21">
        <v>9696.5395000000008</v>
      </c>
      <c r="E180" s="20">
        <v>3086.3316413035782</v>
      </c>
    </row>
    <row r="181" spans="2:5" x14ac:dyDescent="0.25">
      <c r="B181" s="33">
        <v>44197</v>
      </c>
      <c r="C181" s="19">
        <v>39885215.890000023</v>
      </c>
      <c r="D181" s="19">
        <v>12613.502</v>
      </c>
      <c r="E181" s="22">
        <v>3162.1048531962037</v>
      </c>
    </row>
    <row r="182" spans="2:5" x14ac:dyDescent="0.25">
      <c r="B182" s="33">
        <v>44228</v>
      </c>
      <c r="C182" s="19">
        <v>30763128.139999967</v>
      </c>
      <c r="D182" s="19">
        <v>9947.8029999999981</v>
      </c>
      <c r="E182" s="22">
        <v>3092.4544987471068</v>
      </c>
    </row>
    <row r="183" spans="2:5" x14ac:dyDescent="0.25">
      <c r="B183" s="33">
        <v>44256</v>
      </c>
      <c r="C183" s="19">
        <v>35834939.740000002</v>
      </c>
      <c r="D183" s="19">
        <v>11397.786</v>
      </c>
      <c r="E183" s="22">
        <v>3144.0263696826737</v>
      </c>
    </row>
    <row r="184" spans="2:5" x14ac:dyDescent="0.25">
      <c r="B184" s="33">
        <v>44287</v>
      </c>
      <c r="C184" s="19">
        <v>30201843.200000003</v>
      </c>
      <c r="D184" s="19">
        <v>9128.0250000000015</v>
      </c>
      <c r="E184" s="22">
        <v>3308.6941808332035</v>
      </c>
    </row>
    <row r="185" spans="2:5" x14ac:dyDescent="0.25">
      <c r="B185" s="33">
        <v>44317</v>
      </c>
      <c r="C185" s="19">
        <v>37510814.540000014</v>
      </c>
      <c r="D185" s="19">
        <v>10908.964</v>
      </c>
      <c r="E185" s="22">
        <v>3438.5313344145252</v>
      </c>
    </row>
    <row r="186" spans="2:5" x14ac:dyDescent="0.25">
      <c r="B186" s="33">
        <v>44348</v>
      </c>
      <c r="C186" s="19">
        <v>53825907.18999999</v>
      </c>
      <c r="D186" s="19">
        <v>14353.072</v>
      </c>
      <c r="E186" s="22">
        <v>3750.1314833507413</v>
      </c>
    </row>
    <row r="187" spans="2:5" x14ac:dyDescent="0.25">
      <c r="B187" s="33">
        <v>44378</v>
      </c>
      <c r="C187" s="19">
        <v>50149248.219999976</v>
      </c>
      <c r="D187" s="19">
        <v>13207.831</v>
      </c>
      <c r="E187" s="22">
        <v>3796.9329119974336</v>
      </c>
    </row>
    <row r="188" spans="2:5" x14ac:dyDescent="0.25">
      <c r="B188" s="33">
        <v>44409</v>
      </c>
      <c r="C188" s="19">
        <v>46279103.480000034</v>
      </c>
      <c r="D188" s="19">
        <v>12570.253999999999</v>
      </c>
      <c r="E188" s="22">
        <v>3681.63630424652</v>
      </c>
    </row>
    <row r="189" spans="2:5" x14ac:dyDescent="0.25">
      <c r="B189" s="33">
        <v>44440</v>
      </c>
      <c r="C189" s="19">
        <v>53743477.339999981</v>
      </c>
      <c r="D189" s="19">
        <v>14523.915500000001</v>
      </c>
      <c r="E189" s="22">
        <v>3700.3435705750276</v>
      </c>
    </row>
    <row r="190" spans="2:5" x14ac:dyDescent="0.25">
      <c r="B190" s="33">
        <v>44470</v>
      </c>
      <c r="C190" s="19">
        <v>34308183.899999999</v>
      </c>
      <c r="D190" s="19">
        <v>9989.0480000000007</v>
      </c>
      <c r="E190" s="22">
        <v>3434.579941952426</v>
      </c>
    </row>
    <row r="191" spans="2:5" x14ac:dyDescent="0.25">
      <c r="B191" s="33">
        <v>44501</v>
      </c>
      <c r="C191" s="19">
        <v>51147142.100000001</v>
      </c>
      <c r="D191" s="19">
        <v>14735.202499999999</v>
      </c>
      <c r="E191" s="22">
        <v>3471.0851174254308</v>
      </c>
    </row>
    <row r="192" spans="2:5" x14ac:dyDescent="0.25">
      <c r="B192" s="34">
        <v>44531</v>
      </c>
      <c r="C192" s="21">
        <v>27552252.859999999</v>
      </c>
      <c r="D192" s="21">
        <v>7801.0580000000018</v>
      </c>
      <c r="E192" s="20">
        <v>3531.8610450018446</v>
      </c>
    </row>
    <row r="193" spans="2:9" x14ac:dyDescent="0.25">
      <c r="B193" s="33">
        <v>44562</v>
      </c>
      <c r="C193" s="88">
        <v>42323110.050000004</v>
      </c>
      <c r="D193" s="24">
        <v>11724.053</v>
      </c>
      <c r="E193" s="23">
        <v>3609.9384786131559</v>
      </c>
    </row>
    <row r="194" spans="2:9" x14ac:dyDescent="0.25">
      <c r="B194" s="33">
        <v>44593</v>
      </c>
      <c r="C194" s="87">
        <v>47567686.18</v>
      </c>
      <c r="D194" s="83">
        <v>12563.712900000002</v>
      </c>
      <c r="E194" s="22">
        <v>3786.1169352254137</v>
      </c>
    </row>
    <row r="195" spans="2:9" x14ac:dyDescent="0.25">
      <c r="B195" s="33">
        <v>44621</v>
      </c>
      <c r="C195" s="87">
        <v>34585472.929999992</v>
      </c>
      <c r="D195" s="83">
        <v>8902.6260500000008</v>
      </c>
      <c r="E195" s="22">
        <v>3884.861920039873</v>
      </c>
    </row>
    <row r="196" spans="2:9" x14ac:dyDescent="0.25">
      <c r="B196" s="33">
        <v>44652</v>
      </c>
      <c r="C196" s="87">
        <v>24647870.34</v>
      </c>
      <c r="D196" s="83">
        <v>6129.1101000000008</v>
      </c>
      <c r="E196" s="22">
        <v>4021.443559971292</v>
      </c>
    </row>
    <row r="197" spans="2:9" x14ac:dyDescent="0.25">
      <c r="B197" s="33">
        <v>44682</v>
      </c>
      <c r="C197" s="87">
        <v>40922535.82</v>
      </c>
      <c r="D197" s="83">
        <v>9715.0084999999999</v>
      </c>
      <c r="E197" s="22">
        <v>4212.3005677246711</v>
      </c>
    </row>
    <row r="198" spans="2:9" x14ac:dyDescent="0.25">
      <c r="B198" s="33">
        <v>44713</v>
      </c>
      <c r="C198" s="87">
        <v>45118587.940000005</v>
      </c>
      <c r="D198" s="83">
        <v>10209.516500000002</v>
      </c>
      <c r="E198" s="22">
        <v>4419.2678409403625</v>
      </c>
    </row>
    <row r="199" spans="2:9" x14ac:dyDescent="0.25">
      <c r="B199" s="33">
        <v>44743</v>
      </c>
      <c r="C199" s="87">
        <v>41227984.499999985</v>
      </c>
      <c r="D199" s="83">
        <v>9837.7562500000004</v>
      </c>
      <c r="E199" s="22">
        <v>4190.7914215703386</v>
      </c>
    </row>
    <row r="200" spans="2:9" x14ac:dyDescent="0.25">
      <c r="B200" s="33">
        <v>44774</v>
      </c>
      <c r="C200" s="87">
        <v>62617619.99000001</v>
      </c>
      <c r="D200" s="83">
        <v>15155.111000000001</v>
      </c>
      <c r="E200" s="22">
        <v>4131.7823399643858</v>
      </c>
    </row>
    <row r="201" spans="2:9" x14ac:dyDescent="0.25">
      <c r="B201" s="33">
        <v>44805</v>
      </c>
      <c r="C201" s="87">
        <v>68888098.629999936</v>
      </c>
      <c r="D201" s="83">
        <v>16480.157500000001</v>
      </c>
      <c r="E201" s="22">
        <v>4180.0631231831339</v>
      </c>
    </row>
    <row r="202" spans="2:9" x14ac:dyDescent="0.25">
      <c r="B202" s="33">
        <v>44835</v>
      </c>
      <c r="C202" s="87">
        <v>46441998.210000038</v>
      </c>
      <c r="D202" s="83">
        <v>11598.053</v>
      </c>
      <c r="E202" s="22">
        <v>4004.2926351517822</v>
      </c>
    </row>
    <row r="203" spans="2:9" x14ac:dyDescent="0.25">
      <c r="B203" s="33">
        <v>44866</v>
      </c>
      <c r="C203" s="87">
        <v>52217824.800000004</v>
      </c>
      <c r="D203" s="83">
        <v>13640.1975</v>
      </c>
      <c r="E203" s="22">
        <v>3828.2308448979575</v>
      </c>
    </row>
    <row r="204" spans="2:9" x14ac:dyDescent="0.25">
      <c r="B204" s="33">
        <v>44896</v>
      </c>
      <c r="C204" s="87">
        <v>47900654.810000002</v>
      </c>
      <c r="D204" s="83">
        <v>12902.356000000002</v>
      </c>
      <c r="E204" s="22">
        <v>3712.5510108386411</v>
      </c>
    </row>
    <row r="205" spans="2:9" x14ac:dyDescent="0.25">
      <c r="B205" s="93">
        <v>44927</v>
      </c>
      <c r="C205" s="88">
        <v>56729405.740000032</v>
      </c>
      <c r="D205" s="24">
        <v>15188.008050000002</v>
      </c>
      <c r="E205" s="23">
        <v>3735.1445662421825</v>
      </c>
      <c r="F205" s="40"/>
      <c r="G205" s="40"/>
      <c r="H205" s="40"/>
      <c r="I205" s="40"/>
    </row>
    <row r="206" spans="2:9" x14ac:dyDescent="0.25">
      <c r="B206" s="94">
        <v>44958</v>
      </c>
      <c r="C206" s="87">
        <v>43112767.259999961</v>
      </c>
      <c r="D206" s="83">
        <v>11595.886200000003</v>
      </c>
      <c r="E206" s="22">
        <v>3717.9363885099142</v>
      </c>
      <c r="F206" s="40"/>
      <c r="G206" s="40"/>
    </row>
    <row r="207" spans="2:9" x14ac:dyDescent="0.25">
      <c r="B207" s="94">
        <v>44986</v>
      </c>
      <c r="C207" s="87">
        <v>40954111.380000047</v>
      </c>
      <c r="D207" s="83">
        <v>11071.353000000001</v>
      </c>
      <c r="E207" s="22">
        <v>3699.1062772544642</v>
      </c>
      <c r="F207" s="104"/>
    </row>
    <row r="208" spans="2:9" x14ac:dyDescent="0.25">
      <c r="B208" s="94">
        <v>45017</v>
      </c>
      <c r="C208" s="87">
        <v>52415651.939999983</v>
      </c>
      <c r="D208" s="83">
        <v>13782.527</v>
      </c>
      <c r="E208" s="22">
        <v>3803.0509165699427</v>
      </c>
    </row>
    <row r="209" spans="2:5" x14ac:dyDescent="0.25">
      <c r="B209" s="94">
        <v>45047</v>
      </c>
      <c r="C209" s="87">
        <v>53204988.269999973</v>
      </c>
      <c r="D209" s="83">
        <v>13945.765799999999</v>
      </c>
      <c r="E209" s="22">
        <v>3815.1356499906215</v>
      </c>
    </row>
    <row r="210" spans="2:5" x14ac:dyDescent="0.25">
      <c r="B210" s="94">
        <v>45078</v>
      </c>
      <c r="C210" s="87">
        <v>47169146.830000006</v>
      </c>
      <c r="D210" s="83">
        <v>12106.234499999999</v>
      </c>
      <c r="E210" s="22">
        <v>3896.2690529412766</v>
      </c>
    </row>
    <row r="211" spans="2:5" x14ac:dyDescent="0.25">
      <c r="B211" s="94">
        <v>45108</v>
      </c>
      <c r="C211" s="87">
        <v>38099135.119999975</v>
      </c>
      <c r="D211" s="83">
        <v>10188.842500000001</v>
      </c>
      <c r="E211" s="22">
        <v>3739.2996427219259</v>
      </c>
    </row>
    <row r="212" spans="2:5" x14ac:dyDescent="0.25">
      <c r="B212" s="94">
        <v>45139</v>
      </c>
      <c r="C212" s="87">
        <v>47718776.280000001</v>
      </c>
      <c r="D212" s="83">
        <v>13344.796999999997</v>
      </c>
      <c r="E212" s="22">
        <v>3575.8338084873089</v>
      </c>
    </row>
    <row r="213" spans="2:5" x14ac:dyDescent="0.25">
      <c r="B213" s="94">
        <v>45170</v>
      </c>
      <c r="C213" s="87">
        <v>47787485.249999978</v>
      </c>
      <c r="D213" s="83">
        <v>14712.011500000001</v>
      </c>
      <c r="E213" s="22">
        <v>3248.1952077049405</v>
      </c>
    </row>
    <row r="214" spans="2:5" x14ac:dyDescent="0.25">
      <c r="B214" s="94">
        <v>45200</v>
      </c>
      <c r="C214" s="87">
        <v>45597973.539999947</v>
      </c>
      <c r="D214" s="83">
        <v>13776.57598</v>
      </c>
      <c r="E214" s="22">
        <v>3309.8190440205412</v>
      </c>
    </row>
    <row r="215" spans="2:5" x14ac:dyDescent="0.25">
      <c r="B215" s="94">
        <v>45231</v>
      </c>
      <c r="C215" s="87">
        <v>48661184.44000005</v>
      </c>
      <c r="D215" s="83">
        <v>15479.181490000001</v>
      </c>
      <c r="E215" s="22">
        <v>3143.6535886239581</v>
      </c>
    </row>
    <row r="216" spans="2:5" x14ac:dyDescent="0.25">
      <c r="B216" s="94">
        <v>45261</v>
      </c>
      <c r="C216" s="87">
        <v>47230289.919999912</v>
      </c>
      <c r="D216" s="83">
        <v>14347.4998</v>
      </c>
      <c r="E216" s="22">
        <v>3291.8829467416972</v>
      </c>
    </row>
    <row r="217" spans="2:5" x14ac:dyDescent="0.25">
      <c r="B217" s="32">
        <v>45292</v>
      </c>
      <c r="C217" s="88">
        <v>52965229.180000022</v>
      </c>
      <c r="D217" s="24">
        <v>15889.67476</v>
      </c>
      <c r="E217" s="23">
        <v>3333.3110954122526</v>
      </c>
    </row>
    <row r="218" spans="2:5" x14ac:dyDescent="0.25">
      <c r="B218" s="33">
        <v>45323</v>
      </c>
      <c r="C218" s="87">
        <v>31248227.199999988</v>
      </c>
      <c r="D218" s="83">
        <v>9377.7311600000012</v>
      </c>
      <c r="E218" s="22">
        <v>3332.1734934444403</v>
      </c>
    </row>
    <row r="219" spans="2:5" x14ac:dyDescent="0.25">
      <c r="B219" s="33">
        <v>45352</v>
      </c>
      <c r="C219" s="87">
        <v>32909765.790000003</v>
      </c>
      <c r="D219" s="83">
        <v>9550.4549200000001</v>
      </c>
      <c r="E219" s="22">
        <v>3445.8846270330337</v>
      </c>
    </row>
    <row r="220" spans="2:5" x14ac:dyDescent="0.25">
      <c r="B220" s="33">
        <v>45383</v>
      </c>
      <c r="C220" s="87">
        <v>36249422.760000028</v>
      </c>
      <c r="D220" s="83">
        <v>10310.999800000001</v>
      </c>
      <c r="E220" s="22">
        <v>3515.6069695588612</v>
      </c>
    </row>
    <row r="221" spans="2:5" x14ac:dyDescent="0.25">
      <c r="B221" s="33">
        <v>45413</v>
      </c>
      <c r="C221" s="87">
        <v>50996823.350000001</v>
      </c>
      <c r="D221" s="83">
        <v>14162.855880000001</v>
      </c>
      <c r="E221" s="22">
        <v>3600.7443542523711</v>
      </c>
    </row>
    <row r="222" spans="2:5" x14ac:dyDescent="0.25">
      <c r="B222" s="33">
        <v>45444</v>
      </c>
      <c r="C222" s="87">
        <v>38049306.230000004</v>
      </c>
      <c r="D222" s="83">
        <v>10721.299680000002</v>
      </c>
      <c r="E222" s="22">
        <v>3548.9453112647252</v>
      </c>
    </row>
    <row r="223" spans="2:5" x14ac:dyDescent="0.25">
      <c r="B223" s="33">
        <v>45474</v>
      </c>
      <c r="C223" s="87">
        <v>45321481.31000001</v>
      </c>
      <c r="D223" s="83">
        <v>12738.299890000002</v>
      </c>
      <c r="E223" s="22">
        <v>3557.8909039171635</v>
      </c>
    </row>
    <row r="224" spans="2:5" x14ac:dyDescent="0.25">
      <c r="B224" s="33">
        <v>45505</v>
      </c>
      <c r="C224" s="87">
        <v>55836615.600000001</v>
      </c>
      <c r="D224" s="83">
        <v>15574.264789999997</v>
      </c>
      <c r="E224" s="22">
        <v>3585.1846846633721</v>
      </c>
    </row>
    <row r="225" spans="2:5" x14ac:dyDescent="0.25">
      <c r="B225" s="33">
        <v>45536</v>
      </c>
      <c r="C225" s="87">
        <v>52265098.969999999</v>
      </c>
      <c r="D225" s="83">
        <v>14317.647859999999</v>
      </c>
      <c r="E225" s="22">
        <v>3650.3970122086803</v>
      </c>
    </row>
    <row r="226" spans="2:5" x14ac:dyDescent="0.25">
      <c r="B226" s="33">
        <v>45566</v>
      </c>
      <c r="C226" s="87">
        <v>55545288.099999987</v>
      </c>
      <c r="D226" s="83">
        <v>15273.569879999999</v>
      </c>
      <c r="E226" s="22">
        <v>3650.3970122086803</v>
      </c>
    </row>
    <row r="227" spans="2:5" x14ac:dyDescent="0.25">
      <c r="B227" s="33">
        <v>45597</v>
      </c>
      <c r="C227" s="87">
        <v>56879982.319999985</v>
      </c>
      <c r="D227" s="83">
        <v>15556.280969999998</v>
      </c>
      <c r="E227" s="22">
        <v>3656.3997802361623</v>
      </c>
    </row>
    <row r="228" spans="2:5" x14ac:dyDescent="0.25">
      <c r="B228" s="33">
        <v>45627</v>
      </c>
      <c r="C228" s="87">
        <v>55479719.029999986</v>
      </c>
      <c r="D228" s="83">
        <v>15143.799799999997</v>
      </c>
      <c r="E228" s="22">
        <v>3663.5269722728372</v>
      </c>
    </row>
    <row r="229" spans="2:5" x14ac:dyDescent="0.25">
      <c r="B229" s="93">
        <v>45658</v>
      </c>
      <c r="C229" s="88">
        <v>51688032.860000007</v>
      </c>
      <c r="D229" s="24">
        <v>13921.492330000003</v>
      </c>
      <c r="E229" s="23">
        <v>3712.8227085694912</v>
      </c>
    </row>
    <row r="230" spans="2:5" x14ac:dyDescent="0.25">
      <c r="B230" s="94">
        <v>45689</v>
      </c>
      <c r="C230" s="87">
        <v>51840212.350000009</v>
      </c>
      <c r="D230" s="83">
        <v>13126.750000000002</v>
      </c>
      <c r="E230" s="22">
        <v>3949.2039042413394</v>
      </c>
    </row>
    <row r="231" spans="2:5" x14ac:dyDescent="0.25">
      <c r="B231" s="94">
        <v>45717</v>
      </c>
      <c r="C231" s="87">
        <v>44753026.469999976</v>
      </c>
      <c r="D231" s="83">
        <v>11116.381499999992</v>
      </c>
      <c r="E231" s="22">
        <v>4025.8627746807724</v>
      </c>
    </row>
    <row r="232" spans="2:5" x14ac:dyDescent="0.25">
      <c r="B232" s="94">
        <v>45748</v>
      </c>
      <c r="C232" s="87">
        <v>40667949.469999999</v>
      </c>
      <c r="D232" s="83">
        <v>10247.333999999999</v>
      </c>
      <c r="E232" s="22">
        <v>3968.6370591609489</v>
      </c>
    </row>
    <row r="233" spans="2:5" x14ac:dyDescent="0.25">
      <c r="B233" s="94">
        <v>45778</v>
      </c>
      <c r="C233" s="87">
        <v>49471774.779999994</v>
      </c>
      <c r="D233" s="83">
        <v>11989.13493</v>
      </c>
      <c r="E233" s="22">
        <v>4126.3840192680182</v>
      </c>
    </row>
    <row r="234" spans="2:5" x14ac:dyDescent="0.25">
      <c r="B234" s="94">
        <v>45809</v>
      </c>
      <c r="C234" s="87">
        <v>48434853.270000003</v>
      </c>
      <c r="D234" s="83">
        <v>11708.424939999999</v>
      </c>
      <c r="E234" s="22">
        <v>4136.7522547400822</v>
      </c>
    </row>
    <row r="235" spans="2:5" x14ac:dyDescent="0.25">
      <c r="B235" s="94">
        <v>45839</v>
      </c>
      <c r="C235" s="87">
        <v>46386281.429999992</v>
      </c>
      <c r="D235" s="83">
        <v>11142.483450000002</v>
      </c>
      <c r="E235" s="22">
        <v>4163.0110233639152</v>
      </c>
    </row>
    <row r="236" spans="2:5" x14ac:dyDescent="0.25">
      <c r="B236" s="94">
        <v>45870</v>
      </c>
      <c r="C236" s="87">
        <v>67542642.38000004</v>
      </c>
      <c r="D236" s="83">
        <v>16138.349990000001</v>
      </c>
      <c r="E236" s="22">
        <v>4185.2260250801537</v>
      </c>
    </row>
    <row r="237" spans="2:5" x14ac:dyDescent="0.25">
      <c r="B237" s="94">
        <v>45901</v>
      </c>
      <c r="C237" s="87">
        <v>71164921.290000007</v>
      </c>
      <c r="D237" s="83">
        <v>17876.615479999989</v>
      </c>
      <c r="E237" s="22">
        <v>3980.8945585711085</v>
      </c>
    </row>
    <row r="238" spans="2:5" x14ac:dyDescent="0.25">
      <c r="B238" s="110">
        <v>45931</v>
      </c>
      <c r="C238" s="108">
        <v>67605200</v>
      </c>
      <c r="D238" s="21">
        <v>17225</v>
      </c>
      <c r="E238" s="20">
        <v>3924.8301886792451</v>
      </c>
    </row>
    <row r="239" spans="2:5" x14ac:dyDescent="0.25">
      <c r="B239" s="55" t="s">
        <v>22</v>
      </c>
    </row>
  </sheetData>
  <mergeCells count="1">
    <mergeCell ref="C10:D10"/>
  </mergeCells>
  <hyperlinks>
    <hyperlink ref="E10" location="LPE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bc52e86423c3407ba6cefa8922c2ee7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f61f9a7a2baa818b8d2812c4dc74c3f4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D8E8C4-402A-4BF8-8B26-7B3500893BC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F0A23CF-A2F5-43F0-A696-7B0E490DFC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2A63F2-73A4-4411-850D-5A778E7E8365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1B399DC7-2A04-4058-AB55-30C97746CE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LPE</vt:lpstr>
      <vt:lpstr>Destinos Trimestrales</vt:lpstr>
      <vt:lpstr>Listado Datos Mensuales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2025-11-04T15:37:59Z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