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313" documentId="8_{4331C705-9A1E-47AF-9F5E-FFC143F61015}" xr6:coauthVersionLast="47" xr6:coauthVersionMax="47" xr10:uidLastSave="{ACBEEED2-E2E2-4392-84DC-55728AAEBF50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6" l="1"/>
  <c r="E228" i="7"/>
  <c r="C80" i="6"/>
  <c r="R73" i="6"/>
  <c r="R74" i="6"/>
  <c r="R75" i="6"/>
  <c r="R76" i="6"/>
  <c r="R77" i="6"/>
  <c r="R78" i="6"/>
  <c r="Q74" i="6"/>
  <c r="Q75" i="6"/>
  <c r="Q76" i="6"/>
  <c r="Q77" i="6"/>
  <c r="Q78" i="6"/>
  <c r="Q79" i="6"/>
  <c r="R79" i="6" s="1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<sst xmlns="http://schemas.openxmlformats.org/spreadsheetml/2006/main" count="78" uniqueCount="37">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</sst>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5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7" fillId="0" borderId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38" fillId="0" borderId="0"/>
  </cellStyleXfs>
  <cellXfs count="72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zoomScaleNormal="100" workbookViewId="0">
      <selection activeCell="H80" sqref="H80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2" t="s">
        <v>0</v>
      </c>
      <c r="G10" s="63"/>
      <c r="H10" s="63"/>
      <c r="I10" s="63"/>
      <c r="J10" s="64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5" t="s">
        <v>2</v>
      </c>
      <c r="H13" s="66"/>
      <c r="I13" s="67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1">
        <v>417434</v>
      </c>
      <c r="E33" s="1">
        <v>472029.99</v>
      </c>
      <c r="F33" s="1">
        <v>592940.04</v>
      </c>
      <c r="G33" s="1">
        <v>487554.15</v>
      </c>
      <c r="H33" s="1">
        <v>408170.05</v>
      </c>
      <c r="I33" s="1">
        <v>554303.22</v>
      </c>
      <c r="J33" s="1">
        <v>500956.51</v>
      </c>
      <c r="K33" s="1">
        <v>529614.22</v>
      </c>
      <c r="L33" s="1">
        <v>421652.02</v>
      </c>
      <c r="M33" s="1">
        <v>409561.86</v>
      </c>
      <c r="N33" s="1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>
        <v>398228.41</v>
      </c>
      <c r="E34" s="17">
        <v>450092.46</v>
      </c>
      <c r="F34" s="17">
        <v>468212.4</v>
      </c>
      <c r="G34" s="17">
        <v>455384.9</v>
      </c>
      <c r="H34" s="17">
        <v>459708.72</v>
      </c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5" t="s">
        <v>22</v>
      </c>
      <c r="H36" s="66"/>
      <c r="I36" s="67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1">
        <v>30824090</v>
      </c>
      <c r="E40" s="1">
        <v>30760210</v>
      </c>
      <c r="F40" s="1">
        <v>30870510</v>
      </c>
      <c r="G40" s="1">
        <v>32341690</v>
      </c>
      <c r="H40" s="1">
        <v>30989390</v>
      </c>
      <c r="I40" s="1">
        <v>34374600.000000007</v>
      </c>
      <c r="J40" s="1">
        <v>31999059.999999996</v>
      </c>
      <c r="K40" s="1">
        <v>31701930</v>
      </c>
      <c r="L40" s="1">
        <v>30570120.000000004</v>
      </c>
      <c r="M40" s="1">
        <v>28275079.999999996</v>
      </c>
      <c r="N40" s="1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1">
        <v>29102120.000000004</v>
      </c>
      <c r="E41" s="1">
        <v>29523360</v>
      </c>
      <c r="F41" s="1">
        <v>32797970</v>
      </c>
      <c r="G41" s="1">
        <v>33920160</v>
      </c>
      <c r="H41" s="1">
        <v>34177869.999999993</v>
      </c>
      <c r="I41" s="1">
        <v>36326350</v>
      </c>
      <c r="J41" s="1">
        <v>32685650</v>
      </c>
      <c r="K41" s="1">
        <v>31302409.999999996</v>
      </c>
      <c r="L41" s="1">
        <v>28647640</v>
      </c>
      <c r="M41" s="1">
        <v>29725339.999999996</v>
      </c>
      <c r="N41" s="1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1">
        <v>30313320.000000004</v>
      </c>
      <c r="E42" s="1">
        <v>33966090.000000007</v>
      </c>
      <c r="F42" s="1">
        <v>36860770</v>
      </c>
      <c r="G42" s="1">
        <v>36653520.000000007</v>
      </c>
      <c r="H42" s="1">
        <v>37731040</v>
      </c>
      <c r="I42" s="1">
        <v>38067410</v>
      </c>
      <c r="J42" s="1">
        <v>39134189.999999993</v>
      </c>
      <c r="K42" s="1">
        <v>39524580</v>
      </c>
      <c r="L42" s="1">
        <v>38433230</v>
      </c>
      <c r="M42" s="1">
        <v>47392280</v>
      </c>
      <c r="N42" s="1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1">
        <v>37654920</v>
      </c>
      <c r="E43" s="1">
        <v>42597760</v>
      </c>
      <c r="F43" s="1">
        <v>41317119.999999993</v>
      </c>
      <c r="G43" s="1">
        <v>54893090.000000007</v>
      </c>
      <c r="H43" s="1">
        <v>42995100</v>
      </c>
      <c r="I43" s="1">
        <v>42577759.999999993</v>
      </c>
      <c r="J43" s="1">
        <v>46598979.999999993</v>
      </c>
      <c r="K43" s="1">
        <v>43559399.999999993</v>
      </c>
      <c r="L43" s="1">
        <v>42091490</v>
      </c>
      <c r="M43" s="1">
        <v>43502220</v>
      </c>
      <c r="N43" s="1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1">
        <v>38233830</v>
      </c>
      <c r="E44" s="1">
        <v>42859290</v>
      </c>
      <c r="F44" s="1">
        <v>41417620</v>
      </c>
      <c r="G44" s="1">
        <v>55320130</v>
      </c>
      <c r="H44" s="1">
        <v>43642290</v>
      </c>
      <c r="I44" s="1">
        <v>45297990</v>
      </c>
      <c r="J44" s="1">
        <v>52382080</v>
      </c>
      <c r="K44" s="1">
        <v>52082880</v>
      </c>
      <c r="L44" s="1">
        <v>56789740.000000007</v>
      </c>
      <c r="M44" s="1">
        <v>41929690.000000007</v>
      </c>
      <c r="N44" s="1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1">
        <v>39014700.000000007</v>
      </c>
      <c r="E45" s="1">
        <v>48409689.999999993</v>
      </c>
      <c r="F45" s="1">
        <v>50143909.999999993</v>
      </c>
      <c r="G45" s="1">
        <v>52340520</v>
      </c>
      <c r="H45" s="1">
        <v>51108450.000000007</v>
      </c>
      <c r="I45" s="1">
        <v>50210240</v>
      </c>
      <c r="J45" s="1">
        <v>48651560.000000007</v>
      </c>
      <c r="K45" s="1">
        <v>42618140.000000007</v>
      </c>
      <c r="L45" s="1">
        <v>58113860</v>
      </c>
      <c r="M45" s="1">
        <v>49870159.999999993</v>
      </c>
      <c r="N45" s="1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1">
        <v>56060920</v>
      </c>
      <c r="E46" s="1">
        <v>56795010</v>
      </c>
      <c r="F46" s="1">
        <v>55517920.000000007</v>
      </c>
      <c r="G46" s="1">
        <v>57986470</v>
      </c>
      <c r="H46" s="1">
        <v>53380600</v>
      </c>
      <c r="I46" s="1">
        <v>64416260</v>
      </c>
      <c r="J46" s="1">
        <v>57124570.000000007</v>
      </c>
      <c r="K46" s="1">
        <v>55426400</v>
      </c>
      <c r="L46" s="1">
        <v>61561990.000000007</v>
      </c>
      <c r="M46" s="1">
        <v>55948390</v>
      </c>
      <c r="N46" s="1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1">
        <v>45863910</v>
      </c>
      <c r="E47" s="1">
        <v>52868120</v>
      </c>
      <c r="F47" s="1">
        <v>56169960</v>
      </c>
      <c r="G47" s="1">
        <v>58621370</v>
      </c>
      <c r="H47" s="1">
        <v>63660990</v>
      </c>
      <c r="I47" s="1">
        <v>64536310</v>
      </c>
      <c r="J47" s="1">
        <v>59042390</v>
      </c>
      <c r="K47" s="1">
        <v>60140990</v>
      </c>
      <c r="L47" s="1">
        <v>55910080</v>
      </c>
      <c r="M47" s="1">
        <v>45477530</v>
      </c>
      <c r="N47" s="1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1">
        <v>47963979.999999993</v>
      </c>
      <c r="E48" s="1">
        <v>57542600</v>
      </c>
      <c r="F48" s="1">
        <v>57399290</v>
      </c>
      <c r="G48" s="1">
        <v>59595240</v>
      </c>
      <c r="H48" s="1">
        <v>54189070</v>
      </c>
      <c r="I48" s="1">
        <v>59409990</v>
      </c>
      <c r="J48" s="1">
        <v>67271959.999999985</v>
      </c>
      <c r="K48" s="1">
        <v>58356570</v>
      </c>
      <c r="L48" s="1">
        <v>57073890</v>
      </c>
      <c r="M48" s="1">
        <v>47553080</v>
      </c>
      <c r="N48" s="1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1">
        <v>51728909.999999993</v>
      </c>
      <c r="E49" s="1">
        <v>61523470</v>
      </c>
      <c r="F49" s="1">
        <v>61994010</v>
      </c>
      <c r="G49" s="1">
        <v>66464590</v>
      </c>
      <c r="H49" s="1">
        <v>71669990</v>
      </c>
      <c r="I49" s="1">
        <v>73382380</v>
      </c>
      <c r="J49" s="1">
        <v>74312910</v>
      </c>
      <c r="K49" s="1">
        <v>57026990</v>
      </c>
      <c r="L49" s="1">
        <v>76021989.999999985</v>
      </c>
      <c r="M49" s="1">
        <v>81251200</v>
      </c>
      <c r="N49" s="1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1">
        <v>75013110</v>
      </c>
      <c r="E50" s="1">
        <v>70639780</v>
      </c>
      <c r="F50" s="1">
        <v>77504900</v>
      </c>
      <c r="G50" s="1">
        <v>84201640</v>
      </c>
      <c r="H50" s="1">
        <v>72109470</v>
      </c>
      <c r="I50" s="1">
        <v>76676720</v>
      </c>
      <c r="J50" s="1">
        <v>75857920</v>
      </c>
      <c r="K50" s="1">
        <v>58599370</v>
      </c>
      <c r="L50" s="1">
        <v>75296330</v>
      </c>
      <c r="M50" s="1">
        <v>68325460</v>
      </c>
      <c r="N50" s="1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1">
        <v>59300690</v>
      </c>
      <c r="E51" s="1">
        <v>68197820</v>
      </c>
      <c r="F51" s="1">
        <v>70398940</v>
      </c>
      <c r="G51" s="1">
        <v>74018460</v>
      </c>
      <c r="H51" s="1">
        <v>64367450</v>
      </c>
      <c r="I51" s="1">
        <v>85706290</v>
      </c>
      <c r="J51" s="1">
        <v>78036620</v>
      </c>
      <c r="K51" s="1">
        <v>71782500</v>
      </c>
      <c r="L51" s="1">
        <v>73168310</v>
      </c>
      <c r="M51" s="1">
        <v>73770340</v>
      </c>
      <c r="N51" s="1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1">
        <v>75439850</v>
      </c>
      <c r="E52" s="1">
        <v>97902400</v>
      </c>
      <c r="F52" s="1">
        <v>88551490</v>
      </c>
      <c r="G52" s="1">
        <v>80143710</v>
      </c>
      <c r="H52" s="1">
        <v>90189930</v>
      </c>
      <c r="I52" s="1">
        <v>109869200</v>
      </c>
      <c r="J52" s="1">
        <v>98705290</v>
      </c>
      <c r="K52" s="1">
        <v>83830420</v>
      </c>
      <c r="L52" s="1">
        <v>85905680</v>
      </c>
      <c r="M52" s="1">
        <v>86432210</v>
      </c>
      <c r="N52" s="1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1">
        <v>79080217</v>
      </c>
      <c r="E53" s="1">
        <v>99076519.909999996</v>
      </c>
      <c r="F53" s="1">
        <v>82838847.879999995</v>
      </c>
      <c r="G53" s="1">
        <v>101681486.22</v>
      </c>
      <c r="H53" s="1">
        <v>105161090.87</v>
      </c>
      <c r="I53" s="1">
        <v>84480668.069999993</v>
      </c>
      <c r="J53" s="1">
        <v>94911931.390000001</v>
      </c>
      <c r="K53" s="1">
        <v>95980565.349999994</v>
      </c>
      <c r="L53" s="1">
        <v>98528478.75</v>
      </c>
      <c r="M53" s="1">
        <v>100328340.78</v>
      </c>
      <c r="N53" s="1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1">
        <v>76384676.879999995</v>
      </c>
      <c r="E54" s="1">
        <v>86786083.75999999</v>
      </c>
      <c r="F54" s="1">
        <v>76609970.030000001</v>
      </c>
      <c r="G54" s="1">
        <v>93356557.629999995</v>
      </c>
      <c r="H54" s="1">
        <v>100699245.34999999</v>
      </c>
      <c r="I54" s="1">
        <v>85005457.480000004</v>
      </c>
      <c r="J54" s="1">
        <v>97253370.620000005</v>
      </c>
      <c r="K54" s="1">
        <v>92297157.579999998</v>
      </c>
      <c r="L54" s="1">
        <v>96009732.050000012</v>
      </c>
      <c r="M54" s="1">
        <v>90810792.469999999</v>
      </c>
      <c r="N54" s="1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1">
        <v>75962488.260000005</v>
      </c>
      <c r="E55" s="1">
        <v>98325759.479999989</v>
      </c>
      <c r="F55" s="1">
        <v>88650933.75</v>
      </c>
      <c r="G55" s="1">
        <v>115945947.14</v>
      </c>
      <c r="H55" s="1">
        <v>101045339.36</v>
      </c>
      <c r="I55" s="1">
        <v>107674615.91</v>
      </c>
      <c r="J55" s="55">
        <v>104408321.95</v>
      </c>
      <c r="K55" s="1">
        <v>114387985.3</v>
      </c>
      <c r="L55" s="1">
        <v>119348148.59999999</v>
      </c>
      <c r="M55" s="1">
        <v>114135023.38</v>
      </c>
      <c r="N55" s="1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1">
        <v>102882539</v>
      </c>
      <c r="E56" s="1">
        <v>114067279.65000001</v>
      </c>
      <c r="F56" s="1">
        <v>139265572.13</v>
      </c>
      <c r="G56" s="1">
        <v>127857416.51000001</v>
      </c>
      <c r="H56" s="1">
        <v>107616769.69</v>
      </c>
      <c r="I56" s="1">
        <v>145792928.61000001</v>
      </c>
      <c r="J56" s="55">
        <v>129904442.40000001</v>
      </c>
      <c r="K56" s="1">
        <v>135760705.75</v>
      </c>
      <c r="L56" s="1">
        <v>110046402.12</v>
      </c>
      <c r="M56" s="1">
        <v>104481006.83</v>
      </c>
      <c r="N56" s="1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>
        <v>102401858.16</v>
      </c>
      <c r="E57" s="17">
        <v>120151198.17</v>
      </c>
      <c r="F57" s="17">
        <v>125764022.93000001</v>
      </c>
      <c r="G57" s="17">
        <v>122411831.91</v>
      </c>
      <c r="H57" s="17">
        <v>122456074.22</v>
      </c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5" t="s">
        <v>25</v>
      </c>
      <c r="H59" s="66"/>
      <c r="I59" s="67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 t="shared" ref="Q62:Q73" si="7"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 t="shared" si="7"/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 t="shared" si="7"/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 t="shared" si="7"/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 t="shared" si="7"/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 t="shared" si="7"/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8">AVERAGE(C68:N68)</f>
        <v>118.07249594184638</v>
      </c>
      <c r="P68" s="9">
        <f t="shared" ref="P68:R79" si="9">O68/O67-1</f>
        <v>6.9224197090727024E-2</v>
      </c>
      <c r="Q68" s="11">
        <f t="shared" si="7"/>
        <v>118.0107275484031</v>
      </c>
      <c r="R68" s="9">
        <f t="shared" si="9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8"/>
        <v>132.28954299034265</v>
      </c>
      <c r="P69" s="9">
        <f t="shared" si="9"/>
        <v>0.12040947330781004</v>
      </c>
      <c r="Q69" s="11">
        <f t="shared" si="7"/>
        <v>132.16923822487087</v>
      </c>
      <c r="R69" s="9">
        <f t="shared" si="9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8"/>
        <v>134.06637638658887</v>
      </c>
      <c r="P70" s="9">
        <f t="shared" si="9"/>
        <v>1.3431397191960404E-2</v>
      </c>
      <c r="Q70" s="11">
        <f t="shared" si="7"/>
        <v>133.45227125360375</v>
      </c>
      <c r="R70" s="9">
        <f t="shared" si="9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8"/>
        <v>135.25034606298007</v>
      </c>
      <c r="P71" s="9">
        <f t="shared" si="9"/>
        <v>8.8312200888993608E-3</v>
      </c>
      <c r="Q71" s="11">
        <f t="shared" si="7"/>
        <v>134.66342027424918</v>
      </c>
      <c r="R71" s="9">
        <f t="shared" si="9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8"/>
        <v>147.89709359854089</v>
      </c>
      <c r="P72" s="9">
        <f t="shared" si="9"/>
        <v>9.3506212026043922E-2</v>
      </c>
      <c r="Q72" s="11">
        <f t="shared" si="7"/>
        <v>147.87113441697798</v>
      </c>
      <c r="R72" s="9">
        <f t="shared" si="9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8"/>
        <v>153.39546109614255</v>
      </c>
      <c r="P73" s="9">
        <f t="shared" si="9"/>
        <v>3.7176981398476361E-2</v>
      </c>
      <c r="Q73" s="11">
        <f t="shared" si="7"/>
        <v>152.92909563388213</v>
      </c>
      <c r="R73" s="9">
        <f t="shared" si="9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10">SUM(C51:N51)/SUM(C28:N28)</f>
        <v>171.48948282034891</v>
      </c>
      <c r="R74" s="9">
        <f t="shared" si="9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10"/>
        <v>193.80347417029682</v>
      </c>
      <c r="R75" s="9">
        <f t="shared" si="9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1">O76/O75-1</f>
        <v>1.9113671715433211E-2</v>
      </c>
      <c r="Q76" s="11">
        <f t="shared" si="10"/>
        <v>197.38767219433328</v>
      </c>
      <c r="R76" s="9">
        <f t="shared" si="9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1"/>
        <v>0.19420584417721476</v>
      </c>
      <c r="Q77" s="11">
        <f t="shared" si="10"/>
        <v>236.54476691680048</v>
      </c>
      <c r="R77" s="9">
        <f t="shared" si="9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2">AVERAGE(C78:N78)</f>
        <v>246.55285561100334</v>
      </c>
      <c r="P78" s="9">
        <f t="shared" si="11"/>
        <v>4.4080418543504196E-2</v>
      </c>
      <c r="Q78" s="11">
        <f t="shared" si="10"/>
        <v>246.88125561295081</v>
      </c>
      <c r="R78" s="9">
        <f t="shared" si="9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3">+L56/L33</f>
        <v>260.98867525880701</v>
      </c>
      <c r="M79" s="56">
        <f t="shared" si="13"/>
        <v>255.1043371812014</v>
      </c>
      <c r="N79" s="56">
        <f t="shared" si="13"/>
        <v>263.65657183604696</v>
      </c>
      <c r="O79" s="11">
        <f t="shared" si="12"/>
        <v>252.29429484408786</v>
      </c>
      <c r="P79" s="9">
        <f t="shared" si="11"/>
        <v>2.3286849462182069E-2</v>
      </c>
      <c r="Q79" s="11">
        <f t="shared" si="10"/>
        <v>252.3394877980912</v>
      </c>
      <c r="R79" s="9">
        <f t="shared" si="9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>
        <v>257.14352765539758</v>
      </c>
      <c r="E80" s="48">
        <v>266.94781372254045</v>
      </c>
      <c r="F80" s="48">
        <v>268.60463953966189</v>
      </c>
      <c r="G80" s="48">
        <f>+G57/G34</f>
        <v>268.80959801258228</v>
      </c>
      <c r="H80" s="48">
        <v>266.37753188584287</v>
      </c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6"/>
  <sheetViews>
    <sheetView showGridLines="0" workbookViewId="0">
      <pane ySplit="11" topLeftCell="A212" activePane="bottomLeft" state="frozen"/>
      <selection pane="bottomLeft" activeCell="E233" sqref="E233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8" t="s">
        <v>32</v>
      </c>
      <c r="D9" s="69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57">
        <v>45292</v>
      </c>
      <c r="C216" s="58">
        <v>416188.83</v>
      </c>
      <c r="D216" s="59">
        <v>91846779.560000002</v>
      </c>
      <c r="E216" s="61">
        <v>220.68535467422322</v>
      </c>
      <c r="F216" s="49"/>
    </row>
    <row r="217" spans="2:6" x14ac:dyDescent="0.25">
      <c r="B217" s="6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6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6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6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6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6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6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6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6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6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0">
        <v>45627</v>
      </c>
      <c r="C227" s="32">
        <v>465584.5</v>
      </c>
      <c r="D227" s="47">
        <v>122754413.17</v>
      </c>
      <c r="E227" s="45">
        <v>263.65657183604696</v>
      </c>
    </row>
    <row r="228" spans="2:6" x14ac:dyDescent="0.25">
      <c r="B228" s="28">
        <v>45658</v>
      </c>
      <c r="C228" s="58">
        <v>426322.8</v>
      </c>
      <c r="D228" s="59">
        <v>96346830.799999997</v>
      </c>
      <c r="E228" s="61">
        <f>+D228/C228</f>
        <v>225.99502255098719</v>
      </c>
    </row>
    <row r="229" spans="2:6" x14ac:dyDescent="0.25">
      <c r="B229" s="31">
        <v>45689</v>
      </c>
      <c r="C229" s="32">
        <v>398228.41</v>
      </c>
      <c r="D229" s="47">
        <v>102401858.16</v>
      </c>
      <c r="E229" s="45">
        <v>257.14352765539758</v>
      </c>
    </row>
    <row r="230" spans="2:6" x14ac:dyDescent="0.25">
      <c r="B230" s="31">
        <v>45717</v>
      </c>
      <c r="C230" s="32">
        <v>450092.46</v>
      </c>
      <c r="D230" s="71">
        <v>120151198.17</v>
      </c>
      <c r="E230" s="45">
        <v>266.94781372254045</v>
      </c>
    </row>
    <row r="231" spans="2:6" x14ac:dyDescent="0.25">
      <c r="B231" s="31">
        <v>45748</v>
      </c>
      <c r="C231" s="32">
        <v>468212.4</v>
      </c>
      <c r="D231" s="71">
        <v>125764022.93000001</v>
      </c>
      <c r="E231" s="45">
        <v>268.60463953966189</v>
      </c>
    </row>
    <row r="232" spans="2:6" x14ac:dyDescent="0.25">
      <c r="B232" s="31">
        <v>45778</v>
      </c>
      <c r="C232" s="32">
        <v>455384.9</v>
      </c>
      <c r="D232" s="71">
        <v>122411831.91</v>
      </c>
      <c r="E232" s="45">
        <v>268.80959801258228</v>
      </c>
    </row>
    <row r="233" spans="2:6" x14ac:dyDescent="0.25">
      <c r="B233" s="33">
        <v>45809</v>
      </c>
      <c r="C233" s="34">
        <v>459708.72</v>
      </c>
      <c r="D233" s="35">
        <v>122456074.22</v>
      </c>
      <c r="E233" s="46">
        <v>266.37753188584287</v>
      </c>
    </row>
    <row r="234" spans="2:6" x14ac:dyDescent="0.25">
      <c r="B234" s="70"/>
      <c r="C234" s="47"/>
      <c r="D234" s="1"/>
      <c r="E234" s="47"/>
    </row>
    <row r="235" spans="2:6" x14ac:dyDescent="0.25">
      <c r="B235" s="37" t="s">
        <v>24</v>
      </c>
    </row>
    <row r="236" spans="2:6" x14ac:dyDescent="0.25">
      <c r="B236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E225E-D6EE-4BA3-90BA-AF8940D7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2025-08-14T13:49:05Z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