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303" documentId="8_{8EE27DDF-7BC0-4A03-8A12-E3109F77C30C}" xr6:coauthVersionLast="47" xr6:coauthVersionMax="47" xr10:uidLastSave="{5A1FC40B-51FA-4DC2-8266-9F7C3D5429D9}"/>
  <bookViews>
    <workbookView xWindow="-120" yWindow="-120" windowWidth="29040" windowHeight="15720" activeTab="2" xr2:uid="{00000000-000D-0000-FFFF-FFFF00000000}"/>
  </bookViews>
  <sheets>
    <sheet name="Total Exportado" sheetId="2" r:id="rId1"/>
    <sheet name="Destinos Trimestrales" sheetId="4" r:id="rId2"/>
    <sheet name="Listado Datos Mensual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4" l="1"/>
  <c r="E33" i="4"/>
  <c r="D33" i="4" l="1"/>
  <c r="P17" i="2" l="1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53" i="2"/>
  <c r="P54" i="2"/>
  <c r="P55" i="2"/>
  <c r="P56" i="2"/>
  <c r="O54" i="2"/>
  <c r="O55" i="2"/>
  <c r="O56" i="2"/>
  <c r="J31" i="4" l="1"/>
  <c r="H31" i="4"/>
  <c r="F31" i="4"/>
  <c r="D31" i="4"/>
  <c r="O32" i="2"/>
  <c r="J29" i="4"/>
  <c r="K29" i="4"/>
  <c r="L29" i="4" s="1"/>
  <c r="O53" i="2"/>
  <c r="O30" i="2"/>
  <c r="H29" i="4"/>
  <c r="K16" i="4"/>
  <c r="L16" i="4" s="1"/>
  <c r="K17" i="4"/>
  <c r="K18" i="4"/>
  <c r="L18" i="4"/>
  <c r="K19" i="4"/>
  <c r="L19" i="4" s="1"/>
  <c r="K20" i="4"/>
  <c r="L20" i="4"/>
  <c r="K21" i="4"/>
  <c r="L21" i="4"/>
  <c r="K22" i="4"/>
  <c r="K23" i="4"/>
  <c r="L24" i="4" s="1"/>
  <c r="K25" i="4"/>
  <c r="L26" i="4" s="1"/>
  <c r="K26" i="4"/>
  <c r="K27" i="4"/>
  <c r="L27" i="4" s="1"/>
  <c r="K28" i="4"/>
  <c r="L28" i="4" s="1"/>
  <c r="K24" i="4"/>
  <c r="F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29" i="4"/>
  <c r="O52" i="2"/>
  <c r="P52" i="2" s="1"/>
  <c r="O29" i="2"/>
  <c r="O28" i="2"/>
  <c r="O27" i="2"/>
  <c r="O51" i="2"/>
  <c r="O50" i="2"/>
  <c r="O49" i="2"/>
  <c r="P50" i="2" s="1"/>
  <c r="O26" i="2"/>
  <c r="O24" i="2"/>
  <c r="O47" i="2"/>
  <c r="O25" i="2"/>
  <c r="O48" i="2"/>
  <c r="O46" i="2"/>
  <c r="O23" i="2"/>
  <c r="O22" i="2"/>
  <c r="O45" i="2"/>
  <c r="O19" i="2"/>
  <c r="O20" i="2"/>
  <c r="O21" i="2"/>
  <c r="O41" i="2"/>
  <c r="P42" i="2" s="1"/>
  <c r="P41" i="2"/>
  <c r="O18" i="2"/>
  <c r="O42" i="2"/>
  <c r="O43" i="2"/>
  <c r="P43" i="2" s="1"/>
  <c r="O44" i="2"/>
  <c r="P45" i="2" s="1"/>
  <c r="O39" i="2"/>
  <c r="O40" i="2"/>
  <c r="O17" i="2"/>
  <c r="O16" i="2"/>
  <c r="P40" i="2"/>
  <c r="P51" i="2"/>
  <c r="L22" i="4" l="1"/>
  <c r="L17" i="4"/>
  <c r="L25" i="4"/>
  <c r="L23" i="4"/>
  <c r="P48" i="2"/>
  <c r="P44" i="2"/>
  <c r="P46" i="2"/>
  <c r="P49" i="2"/>
  <c r="P47" i="2"/>
</calcChain>
</file>

<file path=xl/sharedStrings.xml><?xml version="1.0" encoding="utf-8"?>
<sst xmlns="http://schemas.openxmlformats.org/spreadsheetml/2006/main" count="676" uniqueCount="73">
  <si>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</si>
  <si>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</si>
  <si>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</si>
  <si>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</si>
  <si>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</si>
  <si>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</si>
  <si>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</si>
  <si>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</si>
  <si>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</si>
  <si>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</si>
  <si>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</si>
  <si>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</si>
  <si>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</si>
  <si>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</si>
  <si>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</si>
  <si>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Total Exportado</t>
  </si>
  <si>
    <t>Volver a hoja principal</t>
  </si>
  <si>
    <t>Fecha</t>
  </si>
  <si>
    <t>Acceder al listado de datos</t>
  </si>
  <si>
    <t>Fuente: INALE en base a datos de Aduanas</t>
  </si>
  <si>
    <t>2015</t>
  </si>
  <si>
    <t>2016</t>
  </si>
  <si>
    <t>2017</t>
  </si>
  <si>
    <t>2018</t>
  </si>
  <si>
    <t>Total</t>
  </si>
  <si>
    <t>Trimestre 1</t>
  </si>
  <si>
    <t>Trimestre 2</t>
  </si>
  <si>
    <t>Trimestre 3</t>
  </si>
  <si>
    <t>Trimestre 4</t>
  </si>
  <si>
    <t>Total Anual</t>
  </si>
  <si>
    <t>Año</t>
  </si>
  <si>
    <t>% variación  periodo del año anterior</t>
  </si>
  <si>
    <t>Destinos de las exportaciones, definidos como los cinco primeros países en función del ingreso generado por la exportación y el porcentaje del total por trimestre</t>
  </si>
  <si>
    <t>Puesto</t>
  </si>
  <si>
    <t>BRASIL</t>
  </si>
  <si>
    <t>RUSIA</t>
  </si>
  <si>
    <t>ARGELIA</t>
  </si>
  <si>
    <t>CHINA</t>
  </si>
  <si>
    <t>MEXICO</t>
  </si>
  <si>
    <t>CUBA</t>
  </si>
  <si>
    <t>ARGENTINA</t>
  </si>
  <si>
    <t>SUDAFRICA</t>
  </si>
  <si>
    <t>VENEZUELA</t>
  </si>
  <si>
    <t>CHILE</t>
  </si>
  <si>
    <t>Fuente: INALE en base a datos de Aduanas, precios FOB</t>
  </si>
  <si>
    <t xml:space="preserve"> Año 2013</t>
  </si>
  <si>
    <t xml:space="preserve"> Año 2012</t>
  </si>
  <si>
    <t>COLOMBIA</t>
  </si>
  <si>
    <t>ESTADOS UNIDOS</t>
  </si>
  <si>
    <t xml:space="preserve"> Año 2011</t>
  </si>
  <si>
    <t xml:space="preserve"> Año 2010</t>
  </si>
  <si>
    <t xml:space="preserve"> Año 2009</t>
  </si>
  <si>
    <t>COREA DEL SUR</t>
  </si>
  <si>
    <t>SENEGAL</t>
  </si>
  <si>
    <t>MARRUECOS</t>
  </si>
  <si>
    <t xml:space="preserve"> Año 2008</t>
  </si>
  <si>
    <t xml:space="preserve"> Año 2007</t>
  </si>
  <si>
    <t>EGIPTO</t>
  </si>
  <si>
    <t>Facturación (US$ FOB)</t>
  </si>
  <si>
    <t>2019</t>
  </si>
  <si>
    <t>Facturación (US$)</t>
  </si>
  <si>
    <t>2020</t>
  </si>
  <si>
    <t xml:space="preserve">Total </t>
  </si>
  <si>
    <t>En diciembre 2020 se actualizaron todos los datos subidos a la fecha en las planillas por lo que pueden variar con los publicados anteriormente.</t>
  </si>
  <si>
    <t>2021</t>
  </si>
  <si>
    <t>Estos datos se consideran preliminares a partir del 23/10/2020 e incluyen Admisiones temporales. Estas modificaciones recientes se deben a cambios realizados por la Agencia de Aduanas de Uruguay.</t>
  </si>
  <si>
    <t xml:space="preserve">Total Exportado </t>
  </si>
  <si>
    <t>BAHREIN</t>
  </si>
  <si>
    <t>NIGERIA</t>
  </si>
  <si>
    <t>NÍGERIA</t>
  </si>
  <si>
    <t>MÉXICO</t>
  </si>
  <si>
    <t>FILIPINAS</t>
  </si>
  <si>
    <t>MAURITANIA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</si>
</sst>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General_)"/>
    <numFmt numFmtId="167" formatCode="_ [$€-2]\ * #,##0.00_ ;_ [$€-2]\ * \-#,##0.00_ ;_ [$€-2]\ * &quot;-&quot;??_ "/>
    <numFmt numFmtId="168" formatCode="#,"/>
    <numFmt numFmtId="169" formatCode="_([$€]* #,##0.00_);_([$€]* \(#,##0.00\);_([$€]* &quot;-&quot;??_);_(@_)"/>
  </numFmts>
  <fonts count="42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sz val="10"/>
      <name val="Courier"/>
      <family val="3"/>
    </font>
    <font>
      <u/>
      <sz val="10"/>
      <color theme="10"/>
      <name val="MS Sans Serif"/>
      <family val="2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sz val="1"/>
      <color indexed="16"/>
      <name val="Courier"/>
      <family val="3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1C267D"/>
      </top>
      <bottom style="medium">
        <color rgb="FF1C267D"/>
      </bottom>
      <diagonal/>
    </border>
  </borders>
  <cellStyleXfs count="15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5" borderId="38" applyNumberFormat="0" applyAlignment="0" applyProtection="0"/>
    <xf numFmtId="0" fontId="16" fillId="6" borderId="39" applyNumberFormat="0" applyAlignment="0" applyProtection="0"/>
    <xf numFmtId="0" fontId="17" fillId="6" borderId="38" applyNumberFormat="0" applyAlignment="0" applyProtection="0"/>
    <xf numFmtId="0" fontId="19" fillId="7" borderId="41" applyNumberFormat="0" applyAlignment="0" applyProtection="0"/>
    <xf numFmtId="0" fontId="2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" fillId="0" borderId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25" fillId="0" borderId="0"/>
    <xf numFmtId="166" fontId="26" fillId="0" borderId="0"/>
    <xf numFmtId="0" fontId="24" fillId="0" borderId="0"/>
    <xf numFmtId="0" fontId="25" fillId="0" borderId="0"/>
    <xf numFmtId="0" fontId="24" fillId="0" borderId="0"/>
    <xf numFmtId="0" fontId="2" fillId="0" borderId="0"/>
    <xf numFmtId="0" fontId="24" fillId="0" borderId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0" borderId="0"/>
    <xf numFmtId="0" fontId="2" fillId="0" borderId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/>
    <xf numFmtId="0" fontId="24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8" fillId="33" borderId="0"/>
    <xf numFmtId="0" fontId="29" fillId="0" borderId="0"/>
    <xf numFmtId="167" fontId="25" fillId="0" borderId="0" applyFont="0" applyFill="0" applyBorder="0" applyAlignment="0" applyProtection="0"/>
    <xf numFmtId="168" fontId="30" fillId="0" borderId="0">
      <protection locked="0"/>
    </xf>
    <xf numFmtId="168" fontId="30" fillId="0" borderId="0">
      <protection locked="0"/>
    </xf>
    <xf numFmtId="168" fontId="30" fillId="0" borderId="0">
      <protection locked="0"/>
    </xf>
    <xf numFmtId="168" fontId="30" fillId="0" borderId="0">
      <protection locked="0"/>
    </xf>
    <xf numFmtId="168" fontId="30" fillId="0" borderId="0">
      <protection locked="0"/>
    </xf>
    <xf numFmtId="168" fontId="30" fillId="0" borderId="0">
      <protection locked="0"/>
    </xf>
    <xf numFmtId="168" fontId="30" fillId="0" borderId="0">
      <protection locked="0"/>
    </xf>
    <xf numFmtId="0" fontId="31" fillId="0" borderId="44"/>
    <xf numFmtId="0" fontId="32" fillId="0" borderId="0" applyAlignment="0">
      <alignment horizontal="left" vertical="top" wrapText="1"/>
    </xf>
    <xf numFmtId="0" fontId="33" fillId="0" borderId="0">
      <alignment horizontal="left" indent="1"/>
    </xf>
    <xf numFmtId="0" fontId="34" fillId="34" borderId="0">
      <alignment horizontal="center" vertical="center"/>
    </xf>
    <xf numFmtId="17" fontId="35" fillId="34" borderId="0"/>
    <xf numFmtId="0" fontId="31" fillId="33" borderId="0">
      <alignment horizontal="left"/>
    </xf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4" fillId="0" borderId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0" fontId="25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" fillId="0" borderId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18" fillId="0" borderId="40" applyNumberFormat="0" applyFill="0" applyAlignment="0" applyProtection="0"/>
    <xf numFmtId="0" fontId="10" fillId="0" borderId="35" applyNumberFormat="0" applyFill="0" applyAlignment="0" applyProtection="0"/>
    <xf numFmtId="0" fontId="1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6" fillId="4" borderId="0" applyNumberFormat="0" applyBorder="0" applyAlignment="0" applyProtection="0"/>
    <xf numFmtId="0" fontId="2" fillId="8" borderId="42" applyNumberFormat="0" applyFont="0" applyAlignment="0" applyProtection="0"/>
    <xf numFmtId="9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" fillId="0" borderId="36" applyNumberFormat="0" applyFill="0" applyAlignment="0" applyProtection="0"/>
    <xf numFmtId="0" fontId="12" fillId="0" borderId="37" applyNumberFormat="0" applyFill="0" applyAlignment="0" applyProtection="0"/>
    <xf numFmtId="0" fontId="4" fillId="0" borderId="43" applyNumberFormat="0" applyFill="0" applyAlignment="0" applyProtection="0"/>
    <xf numFmtId="0" fontId="38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8" borderId="42" applyNumberFormat="0" applyFont="0" applyAlignment="0" applyProtection="0"/>
    <xf numFmtId="9" fontId="2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0" fontId="23" fillId="0" borderId="0"/>
    <xf numFmtId="0" fontId="27" fillId="0" borderId="0" applyNumberFormat="0" applyFill="0" applyBorder="0" applyAlignment="0" applyProtection="0">
      <alignment vertical="top"/>
      <protection locked="0"/>
    </xf>
    <xf numFmtId="9" fontId="24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0" fontId="25" fillId="0" borderId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" fillId="0" borderId="0"/>
    <xf numFmtId="0" fontId="40" fillId="0" borderId="0"/>
    <xf numFmtId="9" fontId="2" fillId="0" borderId="0" applyFont="0" applyFill="0" applyBorder="0" applyAlignment="0" applyProtection="0"/>
    <xf numFmtId="0" fontId="40" fillId="0" borderId="0"/>
    <xf numFmtId="0" fontId="2" fillId="0" borderId="0"/>
    <xf numFmtId="9" fontId="2" fillId="0" borderId="0" applyFont="0" applyFill="0" applyBorder="0" applyAlignment="0" applyProtection="0"/>
    <xf numFmtId="0" fontId="41" fillId="0" borderId="0"/>
  </cellStyleXfs>
  <cellXfs count="118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3" fontId="0" fillId="0" borderId="4" xfId="0" applyNumberFormat="1" applyBorder="1"/>
    <xf numFmtId="3" fontId="0" fillId="0" borderId="5" xfId="0" applyNumberFormat="1" applyBorder="1"/>
    <xf numFmtId="3" fontId="4" fillId="0" borderId="2" xfId="0" applyNumberFormat="1" applyFont="1" applyBorder="1"/>
    <xf numFmtId="9" fontId="4" fillId="0" borderId="6" xfId="3" applyFont="1" applyBorder="1"/>
    <xf numFmtId="3" fontId="0" fillId="0" borderId="7" xfId="0" applyNumberFormat="1" applyBorder="1"/>
    <xf numFmtId="3" fontId="0" fillId="0" borderId="0" xfId="0" applyNumberFormat="1"/>
    <xf numFmtId="3" fontId="4" fillId="0" borderId="8" xfId="0" applyNumberFormat="1" applyFont="1" applyBorder="1"/>
    <xf numFmtId="3" fontId="0" fillId="0" borderId="9" xfId="0" applyNumberFormat="1" applyBorder="1"/>
    <xf numFmtId="3" fontId="4" fillId="0" borderId="10" xfId="0" applyNumberFormat="1" applyFont="1" applyBorder="1"/>
    <xf numFmtId="9" fontId="4" fillId="0" borderId="11" xfId="3" applyFont="1" applyBorder="1"/>
    <xf numFmtId="9" fontId="4" fillId="0" borderId="12" xfId="3" applyFont="1" applyBorder="1"/>
    <xf numFmtId="165" fontId="2" fillId="0" borderId="0" xfId="2" applyNumberFormat="1"/>
    <xf numFmtId="165" fontId="3" fillId="0" borderId="0" xfId="1" applyNumberFormat="1" applyAlignment="1" applyProtection="1"/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17" fontId="0" fillId="0" borderId="13" xfId="0" applyNumberFormat="1" applyBorder="1" applyAlignment="1">
      <alignment horizontal="center"/>
    </xf>
    <xf numFmtId="165" fontId="2" fillId="0" borderId="15" xfId="2" applyNumberFormat="1" applyBorder="1"/>
    <xf numFmtId="17" fontId="0" fillId="0" borderId="16" xfId="0" applyNumberFormat="1" applyBorder="1" applyAlignment="1">
      <alignment horizontal="center"/>
    </xf>
    <xf numFmtId="165" fontId="2" fillId="0" borderId="17" xfId="2" applyNumberFormat="1" applyBorder="1"/>
    <xf numFmtId="17" fontId="0" fillId="0" borderId="18" xfId="0" applyNumberFormat="1" applyBorder="1" applyAlignment="1">
      <alignment horizontal="center"/>
    </xf>
    <xf numFmtId="165" fontId="2" fillId="0" borderId="19" xfId="2" applyNumberFormat="1" applyBorder="1"/>
    <xf numFmtId="0" fontId="3" fillId="0" borderId="0" xfId="1" applyAlignment="1" applyProtection="1"/>
    <xf numFmtId="0" fontId="5" fillId="0" borderId="0" xfId="0" applyFont="1"/>
    <xf numFmtId="49" fontId="0" fillId="0" borderId="0" xfId="0" applyNumberFormat="1"/>
    <xf numFmtId="49" fontId="4" fillId="0" borderId="20" xfId="0" applyNumberFormat="1" applyFont="1" applyBorder="1"/>
    <xf numFmtId="49" fontId="4" fillId="0" borderId="2" xfId="0" applyNumberFormat="1" applyFont="1" applyBorder="1"/>
    <xf numFmtId="49" fontId="4" fillId="0" borderId="8" xfId="0" applyNumberFormat="1" applyFont="1" applyBorder="1"/>
    <xf numFmtId="49" fontId="5" fillId="0" borderId="0" xfId="0" applyNumberFormat="1" applyFont="1"/>
    <xf numFmtId="0" fontId="0" fillId="0" borderId="0" xfId="0" applyAlignment="1">
      <alignment horizontal="left"/>
    </xf>
    <xf numFmtId="165" fontId="0" fillId="0" borderId="0" xfId="0" applyNumberFormat="1"/>
    <xf numFmtId="0" fontId="4" fillId="0" borderId="0" xfId="0" applyFont="1"/>
    <xf numFmtId="0" fontId="4" fillId="0" borderId="21" xfId="0" applyFont="1" applyBorder="1"/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/>
    <xf numFmtId="0" fontId="0" fillId="0" borderId="6" xfId="0" applyBorder="1"/>
    <xf numFmtId="0" fontId="4" fillId="0" borderId="7" xfId="0" applyFont="1" applyBorder="1"/>
    <xf numFmtId="9" fontId="2" fillId="0" borderId="6" xfId="3" applyBorder="1"/>
    <xf numFmtId="0" fontId="4" fillId="0" borderId="22" xfId="0" applyFont="1" applyBorder="1"/>
    <xf numFmtId="3" fontId="0" fillId="0" borderId="22" xfId="0" applyNumberFormat="1" applyBorder="1"/>
    <xf numFmtId="9" fontId="2" fillId="0" borderId="11" xfId="3" applyBorder="1"/>
    <xf numFmtId="0" fontId="6" fillId="0" borderId="0" xfId="0" applyFont="1"/>
    <xf numFmtId="0" fontId="4" fillId="0" borderId="20" xfId="0" applyFont="1" applyBorder="1"/>
    <xf numFmtId="0" fontId="4" fillId="0" borderId="2" xfId="0" applyFont="1" applyBorder="1"/>
    <xf numFmtId="0" fontId="7" fillId="0" borderId="25" xfId="0" applyFont="1" applyBorder="1" applyAlignment="1">
      <alignment wrapText="1"/>
    </xf>
    <xf numFmtId="9" fontId="7" fillId="0" borderId="26" xfId="3" applyFont="1" applyBorder="1" applyAlignment="1">
      <alignment horizontal="right" wrapText="1"/>
    </xf>
    <xf numFmtId="0" fontId="4" fillId="0" borderId="8" xfId="0" applyFont="1" applyBorder="1"/>
    <xf numFmtId="0" fontId="7" fillId="0" borderId="27" xfId="0" applyFont="1" applyBorder="1" applyAlignment="1">
      <alignment wrapText="1"/>
    </xf>
    <xf numFmtId="9" fontId="7" fillId="0" borderId="28" xfId="3" applyFont="1" applyBorder="1" applyAlignment="1">
      <alignment horizontal="right" wrapText="1"/>
    </xf>
    <xf numFmtId="0" fontId="7" fillId="0" borderId="27" xfId="0" quotePrefix="1" applyFont="1" applyBorder="1" applyAlignment="1">
      <alignment wrapText="1"/>
    </xf>
    <xf numFmtId="9" fontId="7" fillId="0" borderId="28" xfId="3" quotePrefix="1" applyFont="1" applyBorder="1" applyAlignment="1">
      <alignment horizontal="right" wrapText="1"/>
    </xf>
    <xf numFmtId="0" fontId="4" fillId="0" borderId="10" xfId="0" applyFont="1" applyBorder="1"/>
    <xf numFmtId="0" fontId="7" fillId="0" borderId="29" xfId="0" quotePrefix="1" applyFont="1" applyBorder="1" applyAlignment="1">
      <alignment wrapText="1"/>
    </xf>
    <xf numFmtId="9" fontId="7" fillId="0" borderId="30" xfId="3" quotePrefix="1" applyFont="1" applyBorder="1" applyAlignment="1">
      <alignment horizontal="right" wrapText="1"/>
    </xf>
    <xf numFmtId="0" fontId="7" fillId="0" borderId="29" xfId="0" applyFont="1" applyBorder="1" applyAlignment="1">
      <alignment wrapText="1"/>
    </xf>
    <xf numFmtId="9" fontId="7" fillId="0" borderId="30" xfId="3" applyFont="1" applyBorder="1" applyAlignment="1">
      <alignment horizontal="right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right" wrapText="1"/>
    </xf>
    <xf numFmtId="9" fontId="7" fillId="0" borderId="31" xfId="3" applyFont="1" applyBorder="1" applyAlignment="1">
      <alignment horizontal="right" wrapText="1"/>
    </xf>
    <xf numFmtId="9" fontId="7" fillId="0" borderId="32" xfId="3" applyFont="1" applyBorder="1" applyAlignment="1">
      <alignment horizontal="right" wrapText="1"/>
    </xf>
    <xf numFmtId="0" fontId="7" fillId="0" borderId="33" xfId="0" applyFont="1" applyBorder="1" applyAlignment="1">
      <alignment wrapText="1"/>
    </xf>
    <xf numFmtId="0" fontId="7" fillId="0" borderId="34" xfId="0" applyFont="1" applyBorder="1" applyAlignment="1">
      <alignment wrapText="1"/>
    </xf>
    <xf numFmtId="0" fontId="4" fillId="0" borderId="15" xfId="0" applyFont="1" applyBorder="1" applyAlignment="1">
      <alignment vertical="center" wrapText="1"/>
    </xf>
    <xf numFmtId="165" fontId="2" fillId="0" borderId="14" xfId="2" applyNumberFormat="1" applyBorder="1"/>
    <xf numFmtId="165" fontId="2" fillId="0" borderId="23" xfId="2" applyNumberFormat="1" applyBorder="1"/>
    <xf numFmtId="165" fontId="2" fillId="0" borderId="24" xfId="2" applyNumberFormat="1" applyBorder="1"/>
    <xf numFmtId="0" fontId="8" fillId="0" borderId="0" xfId="0" applyFont="1"/>
    <xf numFmtId="0" fontId="9" fillId="0" borderId="0" xfId="0" applyFont="1"/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9" fontId="2" fillId="0" borderId="0" xfId="3" applyBorder="1"/>
    <xf numFmtId="165" fontId="2" fillId="0" borderId="23" xfId="2" applyNumberFormat="1" applyBorder="1" applyAlignment="1"/>
    <xf numFmtId="165" fontId="2" fillId="0" borderId="17" xfId="2" applyNumberFormat="1" applyBorder="1" applyAlignment="1"/>
    <xf numFmtId="165" fontId="2" fillId="0" borderId="0" xfId="2" applyNumberFormat="1" applyBorder="1" applyAlignment="1"/>
    <xf numFmtId="165" fontId="2" fillId="0" borderId="24" xfId="2" applyNumberFormat="1" applyBorder="1" applyAlignment="1"/>
    <xf numFmtId="165" fontId="2" fillId="0" borderId="19" xfId="2" applyNumberFormat="1" applyBorder="1" applyAlignment="1"/>
    <xf numFmtId="165" fontId="2" fillId="0" borderId="9" xfId="2" applyNumberFormat="1" applyFont="1" applyBorder="1" applyAlignment="1">
      <alignment wrapText="1"/>
    </xf>
    <xf numFmtId="17" fontId="0" fillId="0" borderId="14" xfId="0" applyNumberFormat="1" applyBorder="1" applyAlignment="1">
      <alignment horizontal="center"/>
    </xf>
    <xf numFmtId="165" fontId="2" fillId="0" borderId="15" xfId="2" applyNumberFormat="1" applyBorder="1" applyAlignment="1"/>
    <xf numFmtId="17" fontId="0" fillId="0" borderId="24" xfId="0" applyNumberFormat="1" applyBorder="1" applyAlignment="1">
      <alignment horizontal="center"/>
    </xf>
    <xf numFmtId="165" fontId="2" fillId="0" borderId="14" xfId="2" applyNumberFormat="1" applyBorder="1" applyAlignment="1"/>
    <xf numFmtId="17" fontId="0" fillId="0" borderId="23" xfId="0" applyNumberFormat="1" applyBorder="1" applyAlignment="1">
      <alignment horizontal="center"/>
    </xf>
    <xf numFmtId="165" fontId="2" fillId="0" borderId="9" xfId="2" applyNumberFormat="1" applyFont="1" applyBorder="1"/>
    <xf numFmtId="165" fontId="2" fillId="0" borderId="0" xfId="2" applyNumberFormat="1" applyFont="1"/>
    <xf numFmtId="9" fontId="2" fillId="0" borderId="0" xfId="3" applyFont="1"/>
    <xf numFmtId="165" fontId="0" fillId="0" borderId="9" xfId="2" applyNumberFormat="1" applyFont="1" applyBorder="1"/>
    <xf numFmtId="2" fontId="0" fillId="0" borderId="0" xfId="3" applyNumberFormat="1" applyFont="1"/>
    <xf numFmtId="0" fontId="7" fillId="0" borderId="22" xfId="0" quotePrefix="1" applyFont="1" applyBorder="1" applyAlignment="1">
      <alignment wrapText="1"/>
    </xf>
    <xf numFmtId="9" fontId="7" fillId="0" borderId="9" xfId="3" quotePrefix="1" applyFont="1" applyBorder="1" applyAlignment="1">
      <alignment horizontal="right" wrapText="1"/>
    </xf>
    <xf numFmtId="0" fontId="7" fillId="0" borderId="9" xfId="0" applyFont="1" applyBorder="1" applyAlignment="1">
      <alignment wrapText="1"/>
    </xf>
    <xf numFmtId="9" fontId="7" fillId="0" borderId="9" xfId="3" applyFont="1" applyBorder="1" applyAlignment="1">
      <alignment horizontal="right" wrapText="1"/>
    </xf>
    <xf numFmtId="9" fontId="7" fillId="0" borderId="11" xfId="3" applyFont="1" applyBorder="1" applyAlignment="1">
      <alignment horizontal="right" wrapText="1"/>
    </xf>
    <xf numFmtId="9" fontId="0" fillId="0" borderId="0" xfId="3" applyFont="1"/>
    <xf numFmtId="165" fontId="0" fillId="0" borderId="0" xfId="2" applyNumberFormat="1" applyFont="1"/>
    <xf numFmtId="1" fontId="0" fillId="0" borderId="0" xfId="2" applyNumberFormat="1" applyFont="1"/>
    <xf numFmtId="2" fontId="2" fillId="0" borderId="0" xfId="3" applyNumberFormat="1" applyFont="1"/>
    <xf numFmtId="10" fontId="0" fillId="0" borderId="0" xfId="3" applyNumberFormat="1" applyFont="1"/>
    <xf numFmtId="1" fontId="0" fillId="0" borderId="0" xfId="0" applyNumberFormat="1"/>
    <xf numFmtId="0" fontId="4" fillId="0" borderId="2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1" xfId="0" applyFont="1" applyBorder="1"/>
    <xf numFmtId="0" fontId="4" fillId="0" borderId="3" xfId="0" applyFont="1" applyBorder="1"/>
    <xf numFmtId="0" fontId="4" fillId="0" borderId="1" xfId="0" applyFont="1" applyBorder="1"/>
    <xf numFmtId="0" fontId="0" fillId="0" borderId="21" xfId="0" applyBorder="1"/>
    <xf numFmtId="0" fontId="0" fillId="0" borderId="3" xfId="0" applyBorder="1"/>
    <xf numFmtId="0" fontId="0" fillId="0" borderId="1" xfId="0" applyBorder="1"/>
    <xf numFmtId="165" fontId="4" fillId="0" borderId="21" xfId="2" applyNumberFormat="1" applyFont="1" applyBorder="1" applyAlignment="1">
      <alignment horizontal="center"/>
    </xf>
    <xf numFmtId="165" fontId="4" fillId="0" borderId="3" xfId="2" applyNumberFormat="1" applyFont="1" applyBorder="1" applyAlignment="1">
      <alignment horizontal="center"/>
    </xf>
  </cellXfs>
  <cellStyles count="153">
    <cellStyle name="20% - Énfasis1" xfId="11" builtinId="30" customBuiltin="1"/>
    <cellStyle name="20% - Énfasis1 2" xfId="120" xr:uid="{3FA7E3EE-6A92-45B7-89D7-1AEFB16E7A43}"/>
    <cellStyle name="20% - Énfasis2" xfId="14" builtinId="34" customBuiltin="1"/>
    <cellStyle name="20% - Énfasis2 2" xfId="121" xr:uid="{B5BF953C-6D75-4FBA-94A1-127631FC7FB1}"/>
    <cellStyle name="20% - Énfasis3" xfId="17" builtinId="38" customBuiltin="1"/>
    <cellStyle name="20% - Énfasis3 2" xfId="122" xr:uid="{5E4FA9F4-6CB1-4E73-8A56-E4D1F5603C2A}"/>
    <cellStyle name="20% - Énfasis4" xfId="20" builtinId="42" customBuiltin="1"/>
    <cellStyle name="20% - Énfasis4 2" xfId="123" xr:uid="{D41225C4-6B8F-4A1F-95ED-05C1828F95D6}"/>
    <cellStyle name="20% - Énfasis5" xfId="23" builtinId="46" customBuiltin="1"/>
    <cellStyle name="20% - Énfasis5 2" xfId="124" xr:uid="{0B4B1E03-FB38-4BF3-8466-B52D37503AC9}"/>
    <cellStyle name="20% - Énfasis6" xfId="26" builtinId="50" customBuiltin="1"/>
    <cellStyle name="20% - Énfasis6 2" xfId="125" xr:uid="{F958AD1A-0BD3-4A55-AD02-81F126F0CC61}"/>
    <cellStyle name="40% - Énfasis1" xfId="12" builtinId="31" customBuiltin="1"/>
    <cellStyle name="40% - Énfasis1 2" xfId="126" xr:uid="{4404B475-2402-4772-8114-1B03EBE4A295}"/>
    <cellStyle name="40% - Énfasis2" xfId="15" builtinId="35" customBuiltin="1"/>
    <cellStyle name="40% - Énfasis2 2" xfId="127" xr:uid="{82A9B7A8-8D9A-4144-AA73-E82134E72D99}"/>
    <cellStyle name="40% - Énfasis3" xfId="18" builtinId="39" customBuiltin="1"/>
    <cellStyle name="40% - Énfasis3 2" xfId="128" xr:uid="{A37424E5-EB53-49D8-97AF-2D5E9CF89601}"/>
    <cellStyle name="40% - Énfasis4" xfId="21" builtinId="43" customBuiltin="1"/>
    <cellStyle name="40% - Énfasis4 2" xfId="129" xr:uid="{97829011-2A24-440B-8848-A7471D45E94F}"/>
    <cellStyle name="40% - Énfasis5" xfId="24" builtinId="47" customBuiltin="1"/>
    <cellStyle name="40% - Énfasis5 2" xfId="130" xr:uid="{23EC7184-2EAB-4169-8489-9CAEF6072926}"/>
    <cellStyle name="40% - Énfasis6" xfId="27" builtinId="51" customBuiltin="1"/>
    <cellStyle name="40% - Énfasis6 2" xfId="131" xr:uid="{1CB596B4-475A-4D8C-9C0E-EEBFCD4D97E3}"/>
    <cellStyle name="60% - Énfasis1 2" xfId="98" xr:uid="{2CE6AC79-D8F5-498C-971B-8E8C869B537C}"/>
    <cellStyle name="60% - Énfasis2 2" xfId="99" xr:uid="{A1AC5B5E-2D4D-4932-BEFD-E48FE6A6DC1D}"/>
    <cellStyle name="60% - Énfasis3 2" xfId="100" xr:uid="{9EBC3F1A-C229-434B-A53D-74BF48626F1C}"/>
    <cellStyle name="60% - Énfasis4 2" xfId="101" xr:uid="{E77850D4-C586-490F-9CBF-B8307A5D26F5}"/>
    <cellStyle name="60% - Énfasis5 2" xfId="102" xr:uid="{42BE5F6A-374D-4816-9BDA-11CF0061AA59}"/>
    <cellStyle name="60% - Énfasis6 2" xfId="103" xr:uid="{2322A524-7C43-4EF9-AACF-E69DE1255CFD}"/>
    <cellStyle name="Bueno" xfId="4" builtinId="26" customBuiltin="1"/>
    <cellStyle name="Cálculo" xfId="8" builtinId="22" customBuiltin="1"/>
    <cellStyle name="Celda de comprobación" xfId="9" builtinId="23" customBuiltin="1"/>
    <cellStyle name="Celda vinculada 2" xfId="104" xr:uid="{CB5C42FF-028E-4924-B80A-2F3861102425}"/>
    <cellStyle name="datos principales" xfId="60" xr:uid="{1F66AB47-ED78-498B-8716-9D6015CC74B4}"/>
    <cellStyle name="datos secundarios" xfId="61" xr:uid="{233BA24A-A88A-4C5C-994E-8808B480BCD5}"/>
    <cellStyle name="Encabezado 1 2" xfId="105" xr:uid="{42295E97-381D-43B2-BF49-6789397C01CD}"/>
    <cellStyle name="Encabezado 4 2" xfId="106" xr:uid="{7EC5EFD3-0FDF-4023-A433-6883D78D8700}"/>
    <cellStyle name="Énfasis1" xfId="10" builtinId="29" customBuiltin="1"/>
    <cellStyle name="Énfasis2" xfId="13" builtinId="33" customBuiltin="1"/>
    <cellStyle name="Énfasis3" xfId="16" builtinId="37" customBuiltin="1"/>
    <cellStyle name="Énfasis4" xfId="19" builtinId="41" customBuiltin="1"/>
    <cellStyle name="Énfasis5" xfId="22" builtinId="45" customBuiltin="1"/>
    <cellStyle name="Énfasis6" xfId="25" builtinId="49" customBuiltin="1"/>
    <cellStyle name="Entrada" xfId="6" builtinId="20" customBuiltin="1"/>
    <cellStyle name="Euro" xfId="62" xr:uid="{9641DB54-728E-428E-BB22-808A40CB1444}"/>
    <cellStyle name="Euro 2" xfId="144" xr:uid="{354D2248-6A78-4F9D-9B45-7133AB35F98D}"/>
    <cellStyle name="F2" xfId="63" xr:uid="{FCAFF5B2-6E76-466E-8DDA-0FCC972B32E4}"/>
    <cellStyle name="F3" xfId="64" xr:uid="{BF3F29C0-2AE5-4A53-9609-42A5EB7F1B80}"/>
    <cellStyle name="F4" xfId="65" xr:uid="{DC285386-1498-4D83-9E2D-892204CA6228}"/>
    <cellStyle name="F5" xfId="66" xr:uid="{DB7068F6-40D8-4EF5-8828-18C68DBDB094}"/>
    <cellStyle name="F6" xfId="67" xr:uid="{C0083D30-143F-4C77-B895-87FFA7198EBB}"/>
    <cellStyle name="F7" xfId="68" xr:uid="{3EDBB213-74AB-48D6-81E8-E76117DC40A6}"/>
    <cellStyle name="F8" xfId="69" xr:uid="{BF68EC91-433E-4B26-95A8-E3DAC4AED48F}"/>
    <cellStyle name="Hipervínculo" xfId="1" builtinId="8"/>
    <cellStyle name="Hipervínculo 2" xfId="59" xr:uid="{F21FFF39-7B39-45F6-AD91-76C10E446167}"/>
    <cellStyle name="Hipervínculo 3" xfId="139" xr:uid="{54781A57-5469-4E25-8941-C460AF748706}"/>
    <cellStyle name="Hipervínculo 4" xfId="55" xr:uid="{540E1844-A7DB-4AC4-954F-59A3EC0EACD7}"/>
    <cellStyle name="Incorrecto" xfId="5" builtinId="27" customBuiltin="1"/>
    <cellStyle name="linea de totales" xfId="70" xr:uid="{8EB57E22-CF98-4972-9758-EBB0BC322781}"/>
    <cellStyle name="Millares" xfId="2" builtinId="3"/>
    <cellStyle name="Millares 10" xfId="132" xr:uid="{8CB0467B-CEDF-4267-B76B-F6171DECA828}"/>
    <cellStyle name="Millares 11" xfId="137" xr:uid="{1A38691B-FDCA-4C38-8D4F-9291CEF39503}"/>
    <cellStyle name="Millares 12" xfId="142" xr:uid="{5BA172E8-8218-4FD4-BD84-AD87B8CC5AFC}"/>
    <cellStyle name="Millares 13" xfId="145" xr:uid="{81343BE5-E65E-4A6F-AC2D-099245939D54}"/>
    <cellStyle name="Millares 14" xfId="29" xr:uid="{33A5FCD0-B5BE-4DEF-8C57-57B21B38DE4F}"/>
    <cellStyle name="Millares 2" xfId="34" xr:uid="{3CB37AD8-F409-4079-84FE-35FCCB0F4F4B}"/>
    <cellStyle name="Millares 2 2" xfId="90" xr:uid="{60662348-EA85-4B2A-A01B-BB90E5090856}"/>
    <cellStyle name="Millares 2 3" xfId="108" xr:uid="{74DC8659-9039-499A-A52A-9FFEDBB5425C}"/>
    <cellStyle name="Millares 2 4" xfId="133" xr:uid="{B2018880-C7BB-4734-B657-1F129B41250A}"/>
    <cellStyle name="Millares 3" xfId="47" xr:uid="{4561C258-9E54-475B-920C-031E942F280E}"/>
    <cellStyle name="Millares 3 2" xfId="92" xr:uid="{9C4433C1-E487-49D1-84DB-2B447CFE33FD}"/>
    <cellStyle name="Millares 4" xfId="58" xr:uid="{C828DF20-1429-4A84-AE3B-01E8DA6AC508}"/>
    <cellStyle name="Millares 4 2" xfId="91" xr:uid="{FB0A5C6B-96DB-46E1-8780-E09E4A880AF1}"/>
    <cellStyle name="Millares 5" xfId="81" xr:uid="{57C065AF-65B7-4062-B009-90785EBBB25A}"/>
    <cellStyle name="Millares 6" xfId="84" xr:uid="{C2FC7E75-1597-4998-9575-B3A593773B53}"/>
    <cellStyle name="Millares 7" xfId="88" xr:uid="{FB7EEA22-1537-49A1-8980-1E0059FAFB35}"/>
    <cellStyle name="Millares 8" xfId="94" xr:uid="{84A699EB-F0E4-4384-B69B-798D5E366D3E}"/>
    <cellStyle name="Millares 9" xfId="107" xr:uid="{6AD89662-7925-4102-9C82-4F2C543C4EC2}"/>
    <cellStyle name="Neutral 2" xfId="109" xr:uid="{129673D2-F396-4A0E-B394-7D5220ECB9CC}"/>
    <cellStyle name="Normal" xfId="0" builtinId="0"/>
    <cellStyle name="Normal 10" xfId="50" xr:uid="{7DE717D4-A711-43B1-AE93-1E56A8F2B16A}"/>
    <cellStyle name="Normal 11" xfId="35" xr:uid="{76C3C012-CCF5-4A84-A5D4-1FFF51C1F8EC}"/>
    <cellStyle name="Normal 12" xfId="54" xr:uid="{CE2AC458-07FE-49F6-995D-F295C9C61201}"/>
    <cellStyle name="Normal 13" xfId="36" xr:uid="{90F535D1-E93B-4966-B83A-4D38EA5FC9EC}"/>
    <cellStyle name="Normal 14" xfId="37" xr:uid="{C8BBF224-56D0-4DD0-8531-A702207CD0EC}"/>
    <cellStyle name="Normal 15" xfId="56" xr:uid="{0378F567-2B91-4D25-8C15-6CF26E0C5638}"/>
    <cellStyle name="Normal 16" xfId="57" xr:uid="{930DD65C-9352-47F3-A2A1-4E565E28D48F}"/>
    <cellStyle name="Normal 17" xfId="76" xr:uid="{56F2D510-613C-407D-BFFD-D3802869C903}"/>
    <cellStyle name="Normal 18" xfId="78" xr:uid="{2A24ECA7-AD83-4106-95D2-720D65B3E25A}"/>
    <cellStyle name="Normal 19" xfId="79" xr:uid="{A04A2658-613D-4412-B095-2A91C7F9402C}"/>
    <cellStyle name="Normal 2" xfId="31" xr:uid="{D9EC38B0-185C-4085-81E8-58E841C30328}"/>
    <cellStyle name="Normal 2 2" xfId="32" xr:uid="{8875AC2B-A60F-4242-BE5A-CB4683231032}"/>
    <cellStyle name="Normal 2 2 2" xfId="141" xr:uid="{7C2DA1D3-DA26-47A4-9B9C-52F8335AFE39}"/>
    <cellStyle name="Normal 2 3" xfId="85" xr:uid="{F1B13A0A-4464-460E-A9D0-CBCA1BEC6AD8}"/>
    <cellStyle name="Normal 2 4" xfId="152" xr:uid="{5043F1A3-645B-4E70-BFE5-1426FFA18FFE}"/>
    <cellStyle name="Normal 20" xfId="82" xr:uid="{747B54F7-D63C-4CF5-8481-8983BE785C6C}"/>
    <cellStyle name="Normal 21" xfId="83" xr:uid="{B5416D75-61B2-4332-BAF8-6416008D1810}"/>
    <cellStyle name="Normal 22" xfId="87" xr:uid="{B35AC19B-F7AE-4EF6-AEF6-3C064AE7C40A}"/>
    <cellStyle name="Normal 23" xfId="93" xr:uid="{3504F6D6-4AC1-427F-9B31-38FAA377C936}"/>
    <cellStyle name="Normal 24" xfId="97" xr:uid="{AC4CA597-16AC-4D6C-867B-0C5D3379390A}"/>
    <cellStyle name="Normal 25" xfId="119" xr:uid="{C02706AB-CA6B-457C-AFDE-E7C83C9AC6FC}"/>
    <cellStyle name="Normal 26" xfId="136" xr:uid="{866B1A67-D0AF-401F-9CAB-0B15C258F202}"/>
    <cellStyle name="Normal 27" xfId="138" xr:uid="{C9DBADF7-3A26-49E6-BD5D-1D06379603BE}"/>
    <cellStyle name="Normal 28" xfId="143" xr:uid="{26861A42-9995-429C-9B9D-E0B724D72D26}"/>
    <cellStyle name="Normal 29" xfId="146" xr:uid="{D4D175E3-3CD4-4922-B8D2-1D62A10E62F7}"/>
    <cellStyle name="Normal 3" xfId="38" xr:uid="{4A3390E1-B373-4DB8-A25F-8C7CFFFFAC98}"/>
    <cellStyle name="Normal 3 2" xfId="39" xr:uid="{0D15A5C2-A8A4-453F-AC32-94C3B5568447}"/>
    <cellStyle name="Normal 3 2 2" xfId="149" xr:uid="{C12213FD-14C7-4E11-A4D7-73D7371DB80F}"/>
    <cellStyle name="Normal 3 3" xfId="147" xr:uid="{484B2D94-F7AA-4988-A655-75D3A8ABE7FD}"/>
    <cellStyle name="Normal 30" xfId="150" xr:uid="{89813397-068B-47A9-8983-27C1060477CB}"/>
    <cellStyle name="Normal 31" xfId="28" xr:uid="{DA0CF139-D214-4F79-9D6A-4E716E142092}"/>
    <cellStyle name="Normal 4" xfId="40" xr:uid="{068533E2-4FEF-4334-BC64-50061EA69B53}"/>
    <cellStyle name="Normal 4 2" xfId="118" xr:uid="{A5660864-2A28-49A8-890F-81D1751590C7}"/>
    <cellStyle name="Normal 5" xfId="41" xr:uid="{7FDCC7E1-6F7B-4B05-B0A3-2DFE30845191}"/>
    <cellStyle name="Normal 6" xfId="42" xr:uid="{9DA5AA0F-C139-400F-8E72-FBB1CE43246E}"/>
    <cellStyle name="Normal 7" xfId="45" xr:uid="{E4D89F4C-0859-4397-A725-542297B1A447}"/>
    <cellStyle name="Normal 8" xfId="46" xr:uid="{AE416685-E208-4C16-AB00-A9FB8DFE742B}"/>
    <cellStyle name="Normal 9" xfId="49" xr:uid="{EB5C6521-92D3-40CC-8AEC-11D8C5182DB9}"/>
    <cellStyle name="Notas 2" xfId="110" xr:uid="{B60F9242-83DF-4248-9219-0539B52A2337}"/>
    <cellStyle name="Notas 3" xfId="134" xr:uid="{8C4E9624-657A-414B-BD8C-BCDB8ADB32E7}"/>
    <cellStyle name="Notas al pie" xfId="71" xr:uid="{99B2A449-BF03-4C0E-B5BA-77797871F171}"/>
    <cellStyle name="Porcentaje" xfId="3" builtinId="5"/>
    <cellStyle name="Porcentaje 10" xfId="30" xr:uid="{E321F522-A4BB-4CB3-9479-47D66A13F240}"/>
    <cellStyle name="Porcentaje 2" xfId="86" xr:uid="{ABC3B034-C40B-4AD9-BBB7-03BED2F56DDC}"/>
    <cellStyle name="Porcentaje 3" xfId="89" xr:uid="{B2F38C38-4545-4A44-A578-C3564418E4EC}"/>
    <cellStyle name="Porcentaje 4" xfId="95" xr:uid="{04C478B0-C5AE-4D24-A348-27F155A951BB}"/>
    <cellStyle name="Porcentaje 5" xfId="111" xr:uid="{50729285-71ED-4444-8D3E-9C8A9B96AC0E}"/>
    <cellStyle name="Porcentaje 6" xfId="135" xr:uid="{AF372CC8-2907-4C08-A124-023912944532}"/>
    <cellStyle name="Porcentaje 7" xfId="140" xr:uid="{5BC6E5F8-7F73-4ED2-9215-F5C4DEB359FD}"/>
    <cellStyle name="Porcentaje 8" xfId="148" xr:uid="{FDF48BC2-8181-4392-B926-42FE20F3AFE0}"/>
    <cellStyle name="Porcentaje 9" xfId="151" xr:uid="{286B4DD1-1B73-4785-B77A-4AA4361AD9AC}"/>
    <cellStyle name="Porcentual 2" xfId="33" xr:uid="{819157A2-3F53-41CF-B249-520BCCE35414}"/>
    <cellStyle name="Porcentual 2 2" xfId="96" xr:uid="{7F51F0A7-F5D3-4410-99A8-79CE9DD3F694}"/>
    <cellStyle name="Porcentual 3" xfId="43" xr:uid="{854FA2BA-F6C9-4E42-BD9C-5F6B1A6EC898}"/>
    <cellStyle name="Porcentual 4" xfId="44" xr:uid="{AA0A65BF-D0CB-4718-B43B-C1D7D850B7C0}"/>
    <cellStyle name="Porcentual 5" xfId="48" xr:uid="{36074140-791E-4D95-AE28-76F9F3DD0009}"/>
    <cellStyle name="Porcentual 6" xfId="52" xr:uid="{C0C8D22E-EE6E-4C80-B559-5313DA3E42C1}"/>
    <cellStyle name="Porcentual 7" xfId="77" xr:uid="{68145247-8B0A-4FDB-B2A3-A74AD4EEF8E9}"/>
    <cellStyle name="Porcentual 8" xfId="80" xr:uid="{13DB97DB-07DA-422E-988A-7CAB323FE8BC}"/>
    <cellStyle name="Salida" xfId="7" builtinId="21" customBuiltin="1"/>
    <cellStyle name="Separador de milhares_Plan1" xfId="51" xr:uid="{60B85CC5-8D37-47D6-A721-0879233B34BE}"/>
    <cellStyle name="Standard 2" xfId="53" xr:uid="{90E112B4-CB4F-4299-A539-AB45ADB2A157}"/>
    <cellStyle name="subtitulos de las filas" xfId="72" xr:uid="{7387D483-A2A9-4494-B6E3-980C1133BBA8}"/>
    <cellStyle name="Texto de advertencia 2" xfId="112" xr:uid="{957DD196-9F53-4E57-9730-C23B35AC37ED}"/>
    <cellStyle name="Texto explicativo 2" xfId="113" xr:uid="{D381067B-CA2E-49E8-A108-DA1A44790C20}"/>
    <cellStyle name="Título 2 2" xfId="115" xr:uid="{BF27E22E-D3E8-4407-B8ED-675AEC28B06D}"/>
    <cellStyle name="Título 3 2" xfId="116" xr:uid="{6D166BBF-B048-428B-9718-D0900FF81B9C}"/>
    <cellStyle name="Título 4" xfId="114" xr:uid="{3CC2D22D-8463-4A58-B652-9769148898E6}"/>
    <cellStyle name="titulo del informe" xfId="73" xr:uid="{4ED51754-E280-488F-8D70-20CCE919F97C}"/>
    <cellStyle name="titulos de las columnas" xfId="74" xr:uid="{1B8E1762-1EC7-4A40-9861-42912D449990}"/>
    <cellStyle name="titulos de las filas" xfId="75" xr:uid="{691F8A18-BA7A-45AD-B847-65AEECB7C725}"/>
    <cellStyle name="Total 2" xfId="117" xr:uid="{188CAAFD-7961-47F8-BE97-F87EA14BD7BA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8DD2E66B-87A0-49FF-A7BC-7ABDDB500D57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885825</xdr:colOff>
      <xdr:row>0</xdr:row>
      <xdr:rowOff>95250</xdr:rowOff>
    </xdr:from>
    <xdr:to>
      <xdr:col>9</xdr:col>
      <xdr:colOff>600075</xdr:colOff>
      <xdr:row>8</xdr:row>
      <xdr:rowOff>28575</xdr:rowOff>
    </xdr:to>
    <xdr:pic>
      <xdr:nvPicPr>
        <xdr:cNvPr id="2411" name="Imagen 3">
          <a:extLst>
            <a:ext uri="{FF2B5EF4-FFF2-40B4-BE49-F238E27FC236}">
              <a16:creationId xmlns:a16="http://schemas.microsoft.com/office/drawing/2014/main" id="{51211FFC-2B63-5DEB-EB86-CF5CCE013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95250"/>
          <a:ext cx="2219325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1257300</xdr:colOff>
      <xdr:row>0</xdr:row>
      <xdr:rowOff>28575</xdr:rowOff>
    </xdr:from>
    <xdr:to>
      <xdr:col>7</xdr:col>
      <xdr:colOff>0</xdr:colOff>
      <xdr:row>8</xdr:row>
      <xdr:rowOff>0</xdr:rowOff>
    </xdr:to>
    <xdr:pic>
      <xdr:nvPicPr>
        <xdr:cNvPr id="6291" name="Imagen 3">
          <a:extLst>
            <a:ext uri="{FF2B5EF4-FFF2-40B4-BE49-F238E27FC236}">
              <a16:creationId xmlns:a16="http://schemas.microsoft.com/office/drawing/2014/main" id="{9F9541D4-6264-169E-026B-3EA120FED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28575"/>
          <a:ext cx="2371725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542925</xdr:colOff>
      <xdr:row>0</xdr:row>
      <xdr:rowOff>0</xdr:rowOff>
    </xdr:from>
    <xdr:to>
      <xdr:col>3</xdr:col>
      <xdr:colOff>1552575</xdr:colOff>
      <xdr:row>7</xdr:row>
      <xdr:rowOff>152400</xdr:rowOff>
    </xdr:to>
    <xdr:pic>
      <xdr:nvPicPr>
        <xdr:cNvPr id="5376" name="Imagen 3">
          <a:extLst>
            <a:ext uri="{FF2B5EF4-FFF2-40B4-BE49-F238E27FC236}">
              <a16:creationId xmlns:a16="http://schemas.microsoft.com/office/drawing/2014/main" id="{CCB2244C-5616-B477-5178-E904A80AE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0"/>
          <a:ext cx="24384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AB59"/>
  <sheetViews>
    <sheetView showGridLines="0" topLeftCell="A33" workbookViewId="0">
      <selection activeCell="I34" sqref="I34"/>
    </sheetView>
  </sheetViews>
  <sheetFormatPr baseColWidth="10" defaultColWidth="9.140625" defaultRowHeight="15" x14ac:dyDescent="0.25"/>
  <cols>
    <col min="1" max="1" width="8.140625" customWidth="1"/>
    <col min="2" max="2" width="9.140625" style="28" customWidth="1"/>
    <col min="3" max="14" width="12.140625" customWidth="1"/>
    <col min="15" max="15" width="12" bestFit="1" customWidth="1"/>
    <col min="17" max="17" width="16" customWidth="1"/>
    <col min="18" max="18" width="11.140625" bestFit="1" customWidth="1"/>
    <col min="20" max="20" width="14.140625" bestFit="1" customWidth="1"/>
  </cols>
  <sheetData>
    <row r="9" spans="2:17" ht="15.75" thickBot="1" x14ac:dyDescent="0.3"/>
    <row r="10" spans="2:17" ht="15.75" thickBot="1" x14ac:dyDescent="0.3">
      <c r="G10" s="104" t="s">
        <v>66</v>
      </c>
      <c r="H10" s="105"/>
      <c r="I10" s="105"/>
      <c r="J10" s="106"/>
      <c r="K10" s="26" t="s">
        <v>18</v>
      </c>
    </row>
    <row r="12" spans="2:17" ht="15.75" thickBot="1" x14ac:dyDescent="0.3">
      <c r="B12" s="73" t="s">
        <v>65</v>
      </c>
    </row>
    <row r="13" spans="2:17" ht="15.75" thickBot="1" x14ac:dyDescent="0.3">
      <c r="B13"/>
      <c r="E13" s="28"/>
      <c r="G13" s="107" t="s">
        <v>60</v>
      </c>
      <c r="H13" s="108"/>
      <c r="I13" s="108"/>
      <c r="J13" s="109"/>
    </row>
    <row r="14" spans="2:17" ht="15.75" thickBot="1" x14ac:dyDescent="0.3"/>
    <row r="15" spans="2:17" ht="15.75" thickBot="1" x14ac:dyDescent="0.3">
      <c r="B15" s="29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  <c r="H15" s="1" t="s">
        <v>7</v>
      </c>
      <c r="I15" s="1" t="s">
        <v>8</v>
      </c>
      <c r="J15" s="1" t="s">
        <v>9</v>
      </c>
      <c r="K15" s="1" t="s">
        <v>10</v>
      </c>
      <c r="L15" s="1" t="s">
        <v>11</v>
      </c>
      <c r="M15" s="1" t="s">
        <v>12</v>
      </c>
      <c r="N15" s="1" t="s">
        <v>13</v>
      </c>
      <c r="O15" s="2" t="s">
        <v>24</v>
      </c>
      <c r="P15" s="3" t="s">
        <v>14</v>
      </c>
    </row>
    <row r="16" spans="2:17" x14ac:dyDescent="0.25">
      <c r="B16" s="30">
        <v>2007</v>
      </c>
      <c r="C16" s="4">
        <v>27575002.859999999</v>
      </c>
      <c r="D16" s="5">
        <v>17740872.850000001</v>
      </c>
      <c r="E16" s="5">
        <v>22336421.439999998</v>
      </c>
      <c r="F16" s="5">
        <v>20193704.229999989</v>
      </c>
      <c r="G16" s="5">
        <v>16056855.300000003</v>
      </c>
      <c r="H16" s="5">
        <v>20119704.769999996</v>
      </c>
      <c r="I16" s="5">
        <v>30266564.240000002</v>
      </c>
      <c r="J16" s="5">
        <v>33414091.580000009</v>
      </c>
      <c r="K16" s="5">
        <v>34451340.779999994</v>
      </c>
      <c r="L16" s="5">
        <v>45601990.979999997</v>
      </c>
      <c r="M16" s="5">
        <v>40225598.119999982</v>
      </c>
      <c r="N16" s="5">
        <v>44554615.659999982</v>
      </c>
      <c r="O16" s="6">
        <f t="shared" ref="O16:O21" si="0">SUM(C16:N16)</f>
        <v>352536762.80999994</v>
      </c>
      <c r="P16" s="14"/>
      <c r="Q16" s="9"/>
    </row>
    <row r="17" spans="1:20" x14ac:dyDescent="0.25">
      <c r="B17" s="31">
        <v>2008</v>
      </c>
      <c r="C17" s="8">
        <v>29669795.259999998</v>
      </c>
      <c r="D17" s="9">
        <v>27748931.350000009</v>
      </c>
      <c r="E17" s="9">
        <v>34265858</v>
      </c>
      <c r="F17" s="9">
        <v>32818842.140000004</v>
      </c>
      <c r="G17" s="9">
        <v>39914058.379999995</v>
      </c>
      <c r="H17" s="9">
        <v>32259940.619999994</v>
      </c>
      <c r="I17" s="9">
        <v>36821115.690000005</v>
      </c>
      <c r="J17" s="9">
        <v>41308481.699999996</v>
      </c>
      <c r="K17" s="9">
        <v>39029808.979999997</v>
      </c>
      <c r="L17" s="9">
        <v>43654821.850000001</v>
      </c>
      <c r="M17" s="9">
        <v>43226886.060000002</v>
      </c>
      <c r="N17" s="9">
        <v>24716778.460000005</v>
      </c>
      <c r="O17" s="10">
        <f t="shared" si="0"/>
        <v>425435318.49000001</v>
      </c>
      <c r="P17" s="7">
        <f>+O17/O16-1</f>
        <v>0.20678284755025333</v>
      </c>
      <c r="Q17" s="9"/>
    </row>
    <row r="18" spans="1:20" x14ac:dyDescent="0.25">
      <c r="B18" s="31">
        <v>2009</v>
      </c>
      <c r="C18" s="8">
        <v>30563106.029999997</v>
      </c>
      <c r="D18" s="9">
        <v>25789773.350000001</v>
      </c>
      <c r="E18" s="9">
        <v>24030481.309999995</v>
      </c>
      <c r="F18" s="9">
        <v>24938421.699999996</v>
      </c>
      <c r="G18" s="9">
        <v>27255472.460000001</v>
      </c>
      <c r="H18" s="9">
        <v>27378331.120000008</v>
      </c>
      <c r="I18" s="9">
        <v>30188125.16</v>
      </c>
      <c r="J18" s="9">
        <v>33569450.339999996</v>
      </c>
      <c r="K18" s="9">
        <v>35699601.260000005</v>
      </c>
      <c r="L18" s="9">
        <v>32745297.109999992</v>
      </c>
      <c r="M18" s="9">
        <v>42178692.00999999</v>
      </c>
      <c r="N18" s="9">
        <v>39759886.049999997</v>
      </c>
      <c r="O18" s="10">
        <f t="shared" si="0"/>
        <v>374096637.90000004</v>
      </c>
      <c r="P18" s="7">
        <f>+O18/O17-1</f>
        <v>-0.12067329241073976</v>
      </c>
      <c r="Q18" s="9"/>
    </row>
    <row r="19" spans="1:20" x14ac:dyDescent="0.25">
      <c r="A19" s="9"/>
      <c r="B19" s="31">
        <v>2010</v>
      </c>
      <c r="C19" s="8">
        <v>33997772.209999993</v>
      </c>
      <c r="D19" s="9">
        <v>26271417.580000006</v>
      </c>
      <c r="E19" s="9">
        <v>41688627.609999999</v>
      </c>
      <c r="F19" s="9">
        <v>44744814.82000003</v>
      </c>
      <c r="G19" s="9">
        <v>39751954.469999991</v>
      </c>
      <c r="H19" s="9">
        <v>35862041.549999997</v>
      </c>
      <c r="I19" s="9">
        <v>33050670.919999998</v>
      </c>
      <c r="J19" s="9">
        <v>49304849.920000009</v>
      </c>
      <c r="K19" s="9">
        <v>54935565.520000026</v>
      </c>
      <c r="L19" s="9">
        <v>63623148.140000015</v>
      </c>
      <c r="M19" s="9">
        <v>57788924.860000007</v>
      </c>
      <c r="N19" s="9">
        <v>46905897.889999986</v>
      </c>
      <c r="O19" s="10">
        <f t="shared" si="0"/>
        <v>527925685.49000001</v>
      </c>
      <c r="P19" s="7">
        <f>+O19/O18-1</f>
        <v>0.41120136351270853</v>
      </c>
      <c r="Q19" s="9"/>
    </row>
    <row r="20" spans="1:20" x14ac:dyDescent="0.25">
      <c r="B20" s="31">
        <v>2011</v>
      </c>
      <c r="C20" s="8">
        <v>40151864.410000004</v>
      </c>
      <c r="D20" s="9">
        <v>40038967.540000007</v>
      </c>
      <c r="E20" s="9">
        <v>51718482.719999984</v>
      </c>
      <c r="F20" s="9">
        <v>54900225.619999997</v>
      </c>
      <c r="G20" s="9">
        <v>53795255.019999966</v>
      </c>
      <c r="H20" s="9">
        <v>46404326.900000006</v>
      </c>
      <c r="I20" s="9">
        <v>55131832.820000008</v>
      </c>
      <c r="J20" s="9">
        <v>65574124.339999981</v>
      </c>
      <c r="K20" s="9">
        <v>88450596.180000007</v>
      </c>
      <c r="L20" s="9">
        <v>82791522.299999997</v>
      </c>
      <c r="M20" s="9">
        <v>72388464.379999995</v>
      </c>
      <c r="N20" s="9">
        <v>58204052.740000002</v>
      </c>
      <c r="O20" s="10">
        <f t="shared" si="0"/>
        <v>709549714.96999991</v>
      </c>
      <c r="P20" s="7">
        <f>+O20/O19-1</f>
        <v>0.34403332603796977</v>
      </c>
      <c r="Q20" s="9"/>
    </row>
    <row r="21" spans="1:20" x14ac:dyDescent="0.25">
      <c r="B21" s="31">
        <v>2012</v>
      </c>
      <c r="C21" s="8">
        <v>59507412.61999999</v>
      </c>
      <c r="D21" s="9">
        <v>53760276.479999989</v>
      </c>
      <c r="E21" s="9">
        <v>72201079.730000034</v>
      </c>
      <c r="F21" s="9">
        <v>62810274.990000017</v>
      </c>
      <c r="G21" s="9">
        <v>52368584.279999979</v>
      </c>
      <c r="H21" s="9">
        <v>48548680.799999997</v>
      </c>
      <c r="I21" s="9">
        <v>62839770.019999921</v>
      </c>
      <c r="J21" s="9">
        <v>77969420.299999908</v>
      </c>
      <c r="K21" s="9">
        <v>79396893.719999909</v>
      </c>
      <c r="L21" s="9">
        <v>82693377.550000012</v>
      </c>
      <c r="M21" s="9">
        <v>71533522.890000001</v>
      </c>
      <c r="N21" s="9">
        <v>64780592.509999976</v>
      </c>
      <c r="O21" s="10">
        <f t="shared" si="0"/>
        <v>788409885.88999975</v>
      </c>
      <c r="P21" s="7">
        <f>+O21/O20-1</f>
        <v>0.11114114945889875</v>
      </c>
      <c r="Q21" s="9"/>
    </row>
    <row r="22" spans="1:20" x14ac:dyDescent="0.25">
      <c r="B22" s="31">
        <v>2013</v>
      </c>
      <c r="C22" s="8">
        <v>66596192.829999998</v>
      </c>
      <c r="D22" s="9">
        <v>50659817.240000039</v>
      </c>
      <c r="E22" s="9">
        <v>53669333.579999998</v>
      </c>
      <c r="F22" s="9">
        <v>64438180.08000008</v>
      </c>
      <c r="G22" s="9">
        <v>62041061.679999985</v>
      </c>
      <c r="H22" s="9">
        <v>53380967.250000022</v>
      </c>
      <c r="I22" s="9">
        <v>83755557.870000049</v>
      </c>
      <c r="J22" s="9">
        <v>110206432.17999993</v>
      </c>
      <c r="K22" s="9">
        <v>98587521.310000017</v>
      </c>
      <c r="L22" s="9">
        <v>96353391.929999948</v>
      </c>
      <c r="M22" s="9">
        <v>76553307.570000008</v>
      </c>
      <c r="N22" s="9">
        <v>90806253.64000006</v>
      </c>
      <c r="O22" s="10">
        <f t="shared" ref="O22:O28" si="1">SUM(C22:N22)</f>
        <v>907048017.16000021</v>
      </c>
      <c r="P22" s="7">
        <f t="shared" ref="P22:P28" si="2">O22/O21-1</f>
        <v>0.15047773168911416</v>
      </c>
      <c r="Q22" s="9"/>
      <c r="R22" s="9"/>
    </row>
    <row r="23" spans="1:20" x14ac:dyDescent="0.25">
      <c r="B23" s="31">
        <v>2014</v>
      </c>
      <c r="C23" s="8">
        <v>88462522.570000008</v>
      </c>
      <c r="D23" s="9">
        <v>85223364.969999984</v>
      </c>
      <c r="E23" s="9">
        <v>52845359.06000001</v>
      </c>
      <c r="F23" s="9">
        <v>78621431.220000014</v>
      </c>
      <c r="G23" s="9">
        <v>78192664.579999983</v>
      </c>
      <c r="H23" s="9">
        <v>54876597.13000001</v>
      </c>
      <c r="I23" s="9">
        <v>50025385.239999987</v>
      </c>
      <c r="J23" s="9">
        <v>47768023.629999995</v>
      </c>
      <c r="K23" s="9">
        <v>76569326.169999987</v>
      </c>
      <c r="L23" s="9">
        <v>82026200.999999925</v>
      </c>
      <c r="M23" s="9">
        <v>72947768.86999996</v>
      </c>
      <c r="N23" s="9">
        <v>49135123.599999994</v>
      </c>
      <c r="O23" s="10">
        <f t="shared" si="1"/>
        <v>816693768.03999984</v>
      </c>
      <c r="P23" s="7">
        <f t="shared" si="2"/>
        <v>-9.9613523662068881E-2</v>
      </c>
      <c r="Q23" s="9"/>
      <c r="R23" s="9"/>
    </row>
    <row r="24" spans="1:20" x14ac:dyDescent="0.25">
      <c r="B24" s="31" t="s">
        <v>20</v>
      </c>
      <c r="C24" s="8">
        <v>41452196.350000001</v>
      </c>
      <c r="D24" s="9">
        <v>38596457.280000009</v>
      </c>
      <c r="E24" s="9">
        <v>62518361.879999906</v>
      </c>
      <c r="F24" s="9">
        <v>65976852.839999981</v>
      </c>
      <c r="G24" s="9">
        <v>54514079.590000011</v>
      </c>
      <c r="H24" s="9">
        <v>45287296.330000028</v>
      </c>
      <c r="I24" s="9">
        <v>45962677.260000013</v>
      </c>
      <c r="J24" s="9">
        <v>35134622.340000026</v>
      </c>
      <c r="K24" s="9">
        <v>67221205.01000005</v>
      </c>
      <c r="L24" s="9">
        <v>55062470.169999972</v>
      </c>
      <c r="M24" s="9">
        <v>80642130.230000034</v>
      </c>
      <c r="N24" s="9">
        <v>39721557.699999981</v>
      </c>
      <c r="O24" s="10">
        <f t="shared" si="1"/>
        <v>632089906.9799999</v>
      </c>
      <c r="P24" s="7">
        <f t="shared" si="2"/>
        <v>-0.2260380430023784</v>
      </c>
      <c r="Q24" s="9"/>
      <c r="R24" s="9"/>
    </row>
    <row r="25" spans="1:20" x14ac:dyDescent="0.25">
      <c r="B25" s="31" t="s">
        <v>21</v>
      </c>
      <c r="C25" s="8">
        <v>21535867.040000029</v>
      </c>
      <c r="D25" s="9">
        <v>40202649.000000015</v>
      </c>
      <c r="E25" s="9">
        <v>43184945.930000015</v>
      </c>
      <c r="F25" s="9">
        <v>67219147.870000079</v>
      </c>
      <c r="G25" s="9">
        <v>57820171.540000118</v>
      </c>
      <c r="H25" s="9">
        <v>43376564.999999993</v>
      </c>
      <c r="I25" s="9">
        <v>46436648.629999995</v>
      </c>
      <c r="J25" s="9">
        <v>50062630.910000011</v>
      </c>
      <c r="K25" s="9">
        <v>52857321.209999956</v>
      </c>
      <c r="L25" s="9">
        <v>52229860.729999967</v>
      </c>
      <c r="M25" s="9">
        <v>51222075.14000009</v>
      </c>
      <c r="N25" s="9">
        <v>41949329.829999946</v>
      </c>
      <c r="O25" s="10">
        <f t="shared" si="1"/>
        <v>568097212.83000028</v>
      </c>
      <c r="P25" s="7">
        <f t="shared" si="2"/>
        <v>-0.10123986072763602</v>
      </c>
      <c r="Q25" s="9"/>
      <c r="R25" s="9"/>
    </row>
    <row r="26" spans="1:20" x14ac:dyDescent="0.25">
      <c r="B26" s="31" t="s">
        <v>22</v>
      </c>
      <c r="C26" s="8">
        <v>52005151.369999975</v>
      </c>
      <c r="D26" s="9">
        <v>36692745.419999994</v>
      </c>
      <c r="E26" s="9">
        <v>58564331.960000001</v>
      </c>
      <c r="F26" s="9">
        <v>35530785.119999982</v>
      </c>
      <c r="G26" s="9">
        <v>47367045.670000046</v>
      </c>
      <c r="H26" s="9">
        <v>48010650.069999948</v>
      </c>
      <c r="I26" s="9">
        <v>33095380.010000005</v>
      </c>
      <c r="J26" s="9">
        <v>38206497.43</v>
      </c>
      <c r="K26" s="9">
        <v>52115956.75</v>
      </c>
      <c r="L26" s="9">
        <v>69036049.069999948</v>
      </c>
      <c r="M26" s="9">
        <v>76175328.970000058</v>
      </c>
      <c r="N26" s="9">
        <v>45851502.25</v>
      </c>
      <c r="O26" s="10">
        <f t="shared" si="1"/>
        <v>592651424.08999991</v>
      </c>
      <c r="P26" s="7">
        <f t="shared" si="2"/>
        <v>4.3221847784962408E-2</v>
      </c>
      <c r="Q26" s="9"/>
      <c r="R26" s="9"/>
    </row>
    <row r="27" spans="1:20" x14ac:dyDescent="0.25">
      <c r="B27" s="31" t="s">
        <v>23</v>
      </c>
      <c r="C27" s="8">
        <v>39044607.650000006</v>
      </c>
      <c r="D27" s="9">
        <v>40329453.520000003</v>
      </c>
      <c r="E27" s="9">
        <v>54657677.299999855</v>
      </c>
      <c r="F27" s="9">
        <v>55358349.150000058</v>
      </c>
      <c r="G27" s="9">
        <v>50968263.699999928</v>
      </c>
      <c r="H27" s="9">
        <v>47111873.780000046</v>
      </c>
      <c r="I27" s="9">
        <v>53422897.409999982</v>
      </c>
      <c r="J27" s="9">
        <v>69297722.529999971</v>
      </c>
      <c r="K27" s="9">
        <v>55320170.469999976</v>
      </c>
      <c r="L27" s="9">
        <v>87729352.090000227</v>
      </c>
      <c r="M27" s="9">
        <v>76498260.900000036</v>
      </c>
      <c r="N27" s="9">
        <v>54684533.859999992</v>
      </c>
      <c r="O27" s="10">
        <f t="shared" si="1"/>
        <v>684423162.36000001</v>
      </c>
      <c r="P27" s="7">
        <f t="shared" si="2"/>
        <v>0.15484943516488303</v>
      </c>
      <c r="Q27" s="9"/>
      <c r="R27" s="9"/>
    </row>
    <row r="28" spans="1:20" x14ac:dyDescent="0.25">
      <c r="B28" s="31" t="s">
        <v>59</v>
      </c>
      <c r="C28" s="8">
        <v>51477494.410000056</v>
      </c>
      <c r="D28" s="9">
        <v>42175118.959999964</v>
      </c>
      <c r="E28" s="9">
        <v>43807138.410000004</v>
      </c>
      <c r="F28" s="9">
        <v>41046503.960000023</v>
      </c>
      <c r="G28" s="9">
        <v>54338427.269999973</v>
      </c>
      <c r="H28" s="9">
        <v>44281197.629999995</v>
      </c>
      <c r="I28" s="9">
        <v>63452319.570000008</v>
      </c>
      <c r="J28" s="9">
        <v>64228834.590000018</v>
      </c>
      <c r="K28" s="9">
        <v>57228548.670000054</v>
      </c>
      <c r="L28" s="9">
        <v>51951749.169999972</v>
      </c>
      <c r="M28" s="9">
        <v>71444612.220000058</v>
      </c>
      <c r="N28" s="9">
        <v>69513753.200000018</v>
      </c>
      <c r="O28" s="10">
        <f t="shared" si="1"/>
        <v>654945698.06000018</v>
      </c>
      <c r="P28" s="7">
        <f t="shared" si="2"/>
        <v>-4.3069063002422081E-2</v>
      </c>
      <c r="Q28" s="9"/>
      <c r="R28" s="9"/>
      <c r="T28" s="89"/>
    </row>
    <row r="29" spans="1:20" x14ac:dyDescent="0.25">
      <c r="B29" s="31" t="s">
        <v>61</v>
      </c>
      <c r="C29" s="8">
        <v>59941499.049999975</v>
      </c>
      <c r="D29" s="9">
        <v>35808629.999999978</v>
      </c>
      <c r="E29" s="9">
        <v>47021933.829999998</v>
      </c>
      <c r="F29" s="9">
        <v>45207345.519999981</v>
      </c>
      <c r="G29" s="9">
        <v>47595631.460000075</v>
      </c>
      <c r="H29" s="9">
        <v>60061927.759999976</v>
      </c>
      <c r="I29" s="9">
        <v>60432995.770000026</v>
      </c>
      <c r="J29" s="9">
        <v>52849151.540000014</v>
      </c>
      <c r="K29" s="9">
        <v>72877587.679999918</v>
      </c>
      <c r="L29" s="9">
        <v>86678603.199999794</v>
      </c>
      <c r="M29" s="9">
        <v>65034591.599999875</v>
      </c>
      <c r="N29" s="9">
        <v>58723206.839999869</v>
      </c>
      <c r="O29" s="10">
        <f>SUM(C29:N29)</f>
        <v>692233104.24999952</v>
      </c>
      <c r="P29" s="7">
        <f>O29/O28-1</f>
        <v>5.6932057574311079E-2</v>
      </c>
      <c r="Q29" s="9"/>
      <c r="R29" s="9"/>
    </row>
    <row r="30" spans="1:20" x14ac:dyDescent="0.25">
      <c r="B30" s="31" t="s">
        <v>64</v>
      </c>
      <c r="C30" s="8">
        <v>58980069.000000037</v>
      </c>
      <c r="D30" s="9">
        <v>46040388.049999915</v>
      </c>
      <c r="E30" s="9">
        <v>56024378.439999975</v>
      </c>
      <c r="F30" s="9">
        <v>48808763.660000026</v>
      </c>
      <c r="G30" s="9">
        <v>55531647.530000024</v>
      </c>
      <c r="H30" s="9">
        <v>69838015.50999999</v>
      </c>
      <c r="I30" s="9">
        <v>65008490.190000027</v>
      </c>
      <c r="J30" s="9">
        <v>64394088.77000007</v>
      </c>
      <c r="K30" s="9">
        <v>76349310.1300001</v>
      </c>
      <c r="L30" s="9">
        <v>67146842.750000089</v>
      </c>
      <c r="M30" s="9">
        <v>78610196.210000083</v>
      </c>
      <c r="N30" s="9">
        <v>67063478.929999992</v>
      </c>
      <c r="O30" s="10">
        <f>SUM(C30:N30)</f>
        <v>753795669.17000031</v>
      </c>
      <c r="P30" s="7">
        <f>O30/O29-1</f>
        <v>8.8933286406030598E-2</v>
      </c>
      <c r="Q30" s="9"/>
      <c r="R30" s="9"/>
    </row>
    <row r="31" spans="1:20" x14ac:dyDescent="0.25">
      <c r="B31" s="74">
        <v>2022</v>
      </c>
      <c r="C31" s="8">
        <v>65423280.110000029</v>
      </c>
      <c r="D31" s="9">
        <v>73878034.809999943</v>
      </c>
      <c r="E31" s="9">
        <v>63419743.289999992</v>
      </c>
      <c r="F31" s="9">
        <v>55184711.790000014</v>
      </c>
      <c r="G31" s="9">
        <v>83528105.410000026</v>
      </c>
      <c r="H31" s="9">
        <v>74402243.209999964</v>
      </c>
      <c r="I31" s="9">
        <v>71435154.300000042</v>
      </c>
      <c r="J31" s="9">
        <v>90622493.139999881</v>
      </c>
      <c r="K31" s="9">
        <v>104761924.73999985</v>
      </c>
      <c r="L31" s="9">
        <v>77797688.310000077</v>
      </c>
      <c r="M31" s="9">
        <v>82890592.489999995</v>
      </c>
      <c r="N31" s="9">
        <v>81906148.299999967</v>
      </c>
      <c r="O31" s="10">
        <v>925250119.89999974</v>
      </c>
      <c r="P31" s="7">
        <v>0.22745481002668377</v>
      </c>
      <c r="Q31" s="99"/>
      <c r="R31" s="9"/>
    </row>
    <row r="32" spans="1:20" x14ac:dyDescent="0.25">
      <c r="B32" s="74">
        <v>2023</v>
      </c>
      <c r="C32" s="8">
        <v>88443468.150000066</v>
      </c>
      <c r="D32" s="9">
        <v>67590757.200000018</v>
      </c>
      <c r="E32" s="9">
        <v>68981072.429999992</v>
      </c>
      <c r="F32" s="9">
        <v>71912091.399999931</v>
      </c>
      <c r="G32" s="9">
        <v>73674302.689999983</v>
      </c>
      <c r="H32" s="9">
        <v>70743695.800000086</v>
      </c>
      <c r="I32" s="9">
        <v>60517487.329999939</v>
      </c>
      <c r="J32" s="9">
        <v>65499489.800000019</v>
      </c>
      <c r="K32" s="9">
        <v>69040733.00999999</v>
      </c>
      <c r="L32" s="9">
        <v>69398042.259999886</v>
      </c>
      <c r="M32" s="9">
        <v>73763836.530000031</v>
      </c>
      <c r="N32" s="9">
        <v>70427105.249999925</v>
      </c>
      <c r="O32" s="10">
        <f>+SUM(C32:N32)</f>
        <v>849992081.84999979</v>
      </c>
      <c r="P32" s="7">
        <v>-7.5454523429346221E-2</v>
      </c>
      <c r="Q32" s="100"/>
      <c r="R32" s="9"/>
    </row>
    <row r="33" spans="2:28" x14ac:dyDescent="0.25">
      <c r="B33" s="74">
        <v>2024</v>
      </c>
      <c r="C33" s="8">
        <v>82281068.210000023</v>
      </c>
      <c r="D33" s="9">
        <v>54069441.969999991</v>
      </c>
      <c r="E33" s="9">
        <v>50351521.570000015</v>
      </c>
      <c r="F33" s="9">
        <v>61697119.330000058</v>
      </c>
      <c r="G33" s="9">
        <v>76316510.270000041</v>
      </c>
      <c r="H33" s="9">
        <v>60614262.139999978</v>
      </c>
      <c r="I33" s="9">
        <v>70385969.200000018</v>
      </c>
      <c r="J33" s="9">
        <v>79466049.330000028</v>
      </c>
      <c r="K33" s="9">
        <v>73016952.819999993</v>
      </c>
      <c r="L33" s="9">
        <v>84447557.299999997</v>
      </c>
      <c r="M33" s="9">
        <v>83310714.609999999</v>
      </c>
      <c r="N33" s="9">
        <v>77962190.709999934</v>
      </c>
      <c r="O33" s="10">
        <v>853919357.46000004</v>
      </c>
      <c r="P33" s="7">
        <v>4.6203672879547852E-3</v>
      </c>
      <c r="Q33" s="92"/>
      <c r="R33" s="102"/>
    </row>
    <row r="34" spans="2:28" ht="15.75" thickBot="1" x14ac:dyDescent="0.3">
      <c r="B34" s="75">
        <v>2025</v>
      </c>
      <c r="C34" s="44">
        <v>79771614.789999992</v>
      </c>
      <c r="D34" s="82">
        <v>75372215.620000005</v>
      </c>
      <c r="E34" s="11">
        <v>66966823.330000006</v>
      </c>
      <c r="F34" s="88">
        <v>67773138.36999999</v>
      </c>
      <c r="G34" s="88">
        <v>68532629.86999999</v>
      </c>
      <c r="H34" s="11">
        <v>70076315.88000001</v>
      </c>
      <c r="I34" s="11">
        <v>75860761.140000001</v>
      </c>
      <c r="J34" s="88"/>
      <c r="K34" s="11"/>
      <c r="L34" s="11"/>
      <c r="M34" s="91"/>
      <c r="N34" s="11"/>
      <c r="O34" s="12"/>
      <c r="P34" s="13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</row>
    <row r="35" spans="2:28" ht="15.75" thickBot="1" x14ac:dyDescent="0.3">
      <c r="B35" s="32" t="s">
        <v>19</v>
      </c>
      <c r="C35" s="32"/>
      <c r="D35" s="32"/>
      <c r="E35" s="9"/>
      <c r="F35" s="9"/>
      <c r="H35" s="9"/>
      <c r="I35" s="34"/>
      <c r="J35" s="34"/>
      <c r="K35" s="9"/>
      <c r="L35" s="34"/>
      <c r="M35" s="34"/>
      <c r="N35" s="34"/>
      <c r="Q35" s="101"/>
      <c r="R35" s="90"/>
    </row>
    <row r="36" spans="2:28" ht="15.75" thickBot="1" x14ac:dyDescent="0.3">
      <c r="C36" s="28"/>
      <c r="D36" s="28"/>
      <c r="G36" s="107" t="s">
        <v>0</v>
      </c>
      <c r="H36" s="108"/>
      <c r="I36" s="108"/>
      <c r="J36" s="109"/>
      <c r="Q36" s="103"/>
    </row>
    <row r="37" spans="2:28" ht="15.75" thickBot="1" x14ac:dyDescent="0.3"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Q37" s="98"/>
    </row>
    <row r="38" spans="2:28" ht="15.75" thickBot="1" x14ac:dyDescent="0.3">
      <c r="B38" s="29" t="s">
        <v>1</v>
      </c>
      <c r="C38" s="1" t="s">
        <v>2</v>
      </c>
      <c r="D38" s="1" t="s">
        <v>3</v>
      </c>
      <c r="E38" s="1" t="s">
        <v>4</v>
      </c>
      <c r="F38" s="1" t="s">
        <v>5</v>
      </c>
      <c r="G38" s="1" t="s">
        <v>6</v>
      </c>
      <c r="H38" s="1" t="s">
        <v>7</v>
      </c>
      <c r="I38" s="1" t="s">
        <v>8</v>
      </c>
      <c r="J38" s="1" t="s">
        <v>9</v>
      </c>
      <c r="K38" s="1" t="s">
        <v>10</v>
      </c>
      <c r="L38" s="1" t="s">
        <v>11</v>
      </c>
      <c r="M38" s="1" t="s">
        <v>12</v>
      </c>
      <c r="N38" s="1" t="s">
        <v>13</v>
      </c>
      <c r="O38" s="2" t="s">
        <v>24</v>
      </c>
      <c r="P38" s="3" t="s">
        <v>14</v>
      </c>
    </row>
    <row r="39" spans="2:28" x14ac:dyDescent="0.25">
      <c r="B39" s="30">
        <v>2007</v>
      </c>
      <c r="C39" s="4">
        <v>13626.860400000001</v>
      </c>
      <c r="D39" s="5">
        <v>8432.3111200000003</v>
      </c>
      <c r="E39" s="5">
        <v>10718.838049999997</v>
      </c>
      <c r="F39" s="5">
        <v>9915.1344899999986</v>
      </c>
      <c r="G39" s="5">
        <v>8520.1224299999976</v>
      </c>
      <c r="H39" s="5">
        <v>12505.656189999996</v>
      </c>
      <c r="I39" s="5">
        <v>15175.839309999992</v>
      </c>
      <c r="J39" s="5">
        <v>19594.385110000007</v>
      </c>
      <c r="K39" s="5">
        <v>18110.261140000002</v>
      </c>
      <c r="L39" s="5">
        <v>22827.549440000013</v>
      </c>
      <c r="M39" s="5">
        <v>23742.682700000005</v>
      </c>
      <c r="N39" s="5">
        <v>19453.537780000002</v>
      </c>
      <c r="O39" s="6">
        <f t="shared" ref="O39:O44" si="3">SUM(C39:N39)</f>
        <v>182623.17816000001</v>
      </c>
      <c r="P39" s="7"/>
    </row>
    <row r="40" spans="2:28" x14ac:dyDescent="0.25">
      <c r="B40" s="31">
        <v>2008</v>
      </c>
      <c r="C40" s="8">
        <v>9330.4404399999985</v>
      </c>
      <c r="D40" s="9">
        <v>7964.7513999999992</v>
      </c>
      <c r="E40" s="9">
        <v>8226.3565999999992</v>
      </c>
      <c r="F40" s="9">
        <v>9354.8105899999973</v>
      </c>
      <c r="G40" s="9">
        <v>9949.1696000000029</v>
      </c>
      <c r="H40" s="9">
        <v>8556.6289800000013</v>
      </c>
      <c r="I40" s="9">
        <v>9309.0200400000049</v>
      </c>
      <c r="J40" s="9">
        <v>9660.3438300000016</v>
      </c>
      <c r="K40" s="9">
        <v>9924.2364399999969</v>
      </c>
      <c r="L40" s="9">
        <v>11979.696689999999</v>
      </c>
      <c r="M40" s="9">
        <v>13768.815500000001</v>
      </c>
      <c r="N40" s="9">
        <v>8291.05789</v>
      </c>
      <c r="O40" s="10">
        <f t="shared" si="3"/>
        <v>116315.32799999998</v>
      </c>
      <c r="P40" s="7">
        <f>+O40/O39-1</f>
        <v>-0.36308562159566804</v>
      </c>
    </row>
    <row r="41" spans="2:28" x14ac:dyDescent="0.25">
      <c r="B41" s="31">
        <v>2009</v>
      </c>
      <c r="C41" s="8">
        <v>11682.451219999999</v>
      </c>
      <c r="D41" s="9">
        <v>11930.122209999996</v>
      </c>
      <c r="E41" s="9">
        <v>10721.99324</v>
      </c>
      <c r="F41" s="9">
        <v>10358.980599999997</v>
      </c>
      <c r="G41" s="9">
        <v>12322.165999999997</v>
      </c>
      <c r="H41" s="9">
        <v>12827.895059999997</v>
      </c>
      <c r="I41" s="9">
        <v>14393.767729999996</v>
      </c>
      <c r="J41" s="9">
        <v>14258.034819999995</v>
      </c>
      <c r="K41" s="9">
        <v>15645.315370000002</v>
      </c>
      <c r="L41" s="9">
        <v>13277.99662</v>
      </c>
      <c r="M41" s="9">
        <v>16694.664179999992</v>
      </c>
      <c r="N41" s="9">
        <v>14800.746320000004</v>
      </c>
      <c r="O41" s="10">
        <f t="shared" si="3"/>
        <v>158914.13336999997</v>
      </c>
      <c r="P41" s="7">
        <f>+O41/O40-1</f>
        <v>0.36623552632719214</v>
      </c>
    </row>
    <row r="42" spans="2:28" x14ac:dyDescent="0.25">
      <c r="B42" s="31">
        <v>2010</v>
      </c>
      <c r="C42" s="8">
        <v>12352.548360000003</v>
      </c>
      <c r="D42" s="9">
        <v>10088.836410000002</v>
      </c>
      <c r="E42" s="9">
        <v>13711.285640000006</v>
      </c>
      <c r="F42" s="9">
        <v>15514.831680000003</v>
      </c>
      <c r="G42" s="9">
        <v>12217.0782</v>
      </c>
      <c r="H42" s="9">
        <v>12058.511600000005</v>
      </c>
      <c r="I42" s="9">
        <v>11202.109740000004</v>
      </c>
      <c r="J42" s="9">
        <v>12934.690079999997</v>
      </c>
      <c r="K42" s="9">
        <v>15535.422339999999</v>
      </c>
      <c r="L42" s="9">
        <v>17745.071260000001</v>
      </c>
      <c r="M42" s="9">
        <v>16842.670520000003</v>
      </c>
      <c r="N42" s="9">
        <v>13850.65812</v>
      </c>
      <c r="O42" s="10">
        <f t="shared" si="3"/>
        <v>164053.71395000003</v>
      </c>
      <c r="P42" s="7">
        <f>+O42/O41-1</f>
        <v>3.2341872123063942E-2</v>
      </c>
    </row>
    <row r="43" spans="2:28" x14ac:dyDescent="0.25">
      <c r="B43" s="31">
        <v>2011</v>
      </c>
      <c r="C43" s="8">
        <v>11502.292889999999</v>
      </c>
      <c r="D43" s="9">
        <v>10673.745760000003</v>
      </c>
      <c r="E43" s="9">
        <v>14639.577600000002</v>
      </c>
      <c r="F43" s="9">
        <v>14125.880020000004</v>
      </c>
      <c r="G43" s="9">
        <v>14348.269879999996</v>
      </c>
      <c r="H43" s="9">
        <v>12976.879109999998</v>
      </c>
      <c r="I43" s="9">
        <v>17368.62739999999</v>
      </c>
      <c r="J43" s="9">
        <v>19176.620800000001</v>
      </c>
      <c r="K43" s="9">
        <v>27619.049039999965</v>
      </c>
      <c r="L43" s="9">
        <v>24235.894639999991</v>
      </c>
      <c r="M43" s="9">
        <v>21131.823019999993</v>
      </c>
      <c r="N43" s="9">
        <v>16405.100920000004</v>
      </c>
      <c r="O43" s="10">
        <f t="shared" si="3"/>
        <v>204203.76107999991</v>
      </c>
      <c r="P43" s="7">
        <f>+O43/O42-1</f>
        <v>0.24473720322014003</v>
      </c>
    </row>
    <row r="44" spans="2:28" x14ac:dyDescent="0.25">
      <c r="B44" s="31">
        <v>2012</v>
      </c>
      <c r="C44" s="8">
        <v>20050.473039999993</v>
      </c>
      <c r="D44" s="9">
        <v>16144.734589999995</v>
      </c>
      <c r="E44" s="9">
        <v>18696.451650000003</v>
      </c>
      <c r="F44" s="9">
        <v>16813.765180000006</v>
      </c>
      <c r="G44" s="9">
        <v>15169.28532000001</v>
      </c>
      <c r="H44" s="9">
        <v>15222.040480000009</v>
      </c>
      <c r="I44" s="9">
        <v>19945.59507000001</v>
      </c>
      <c r="J44" s="9">
        <v>25176.81058999999</v>
      </c>
      <c r="K44" s="9">
        <v>26931.211600000002</v>
      </c>
      <c r="L44" s="9">
        <v>26683.697760000025</v>
      </c>
      <c r="M44" s="9">
        <v>24717.256040000004</v>
      </c>
      <c r="N44" s="9">
        <v>21061.923840000003</v>
      </c>
      <c r="O44" s="10">
        <f t="shared" si="3"/>
        <v>246613.24516000005</v>
      </c>
      <c r="P44" s="7">
        <f>+O44/O43-1</f>
        <v>0.20768218888674417</v>
      </c>
    </row>
    <row r="45" spans="2:28" x14ac:dyDescent="0.25">
      <c r="B45" s="31">
        <v>2013</v>
      </c>
      <c r="C45" s="8">
        <v>18288.996879999995</v>
      </c>
      <c r="D45" s="9">
        <v>13368.811220000001</v>
      </c>
      <c r="E45" s="9">
        <v>14601.654439999998</v>
      </c>
      <c r="F45" s="9">
        <v>19453.340960000009</v>
      </c>
      <c r="G45" s="9">
        <v>19338.272880000008</v>
      </c>
      <c r="H45" s="9">
        <v>14930.305879999993</v>
      </c>
      <c r="I45" s="9">
        <v>21238.768240000005</v>
      </c>
      <c r="J45" s="9">
        <v>27310.859959999998</v>
      </c>
      <c r="K45" s="9">
        <v>24041.332519999993</v>
      </c>
      <c r="L45" s="9">
        <v>22092.492379999996</v>
      </c>
      <c r="M45" s="9">
        <v>19007.154609999965</v>
      </c>
      <c r="N45" s="9">
        <v>21086.321560000011</v>
      </c>
      <c r="O45" s="10">
        <f t="shared" ref="O45:O50" si="4">SUM(C45:N45)</f>
        <v>234758.31153000001</v>
      </c>
      <c r="P45" s="7">
        <f t="shared" ref="P45:P50" si="5">O45/O44-1</f>
        <v>-4.8070952646151244E-2</v>
      </c>
    </row>
    <row r="46" spans="2:28" x14ac:dyDescent="0.25">
      <c r="B46" s="31">
        <v>2014</v>
      </c>
      <c r="C46" s="8">
        <v>20686.127040000003</v>
      </c>
      <c r="D46" s="9">
        <v>13368.840790000002</v>
      </c>
      <c r="E46" s="9">
        <v>14601.654439999998</v>
      </c>
      <c r="F46" s="9">
        <v>19453.340959999965</v>
      </c>
      <c r="G46" s="9">
        <v>19338.412880000011</v>
      </c>
      <c r="H46" s="9">
        <v>14930.305880000002</v>
      </c>
      <c r="I46" s="9">
        <v>21238.768240000012</v>
      </c>
      <c r="J46" s="9">
        <v>27314.85995999998</v>
      </c>
      <c r="K46" s="9">
        <v>24041.332519999982</v>
      </c>
      <c r="L46" s="9">
        <v>22098.647379999984</v>
      </c>
      <c r="M46" s="9">
        <v>19007.154609999987</v>
      </c>
      <c r="N46" s="9">
        <v>21086.321559999993</v>
      </c>
      <c r="O46" s="10">
        <f t="shared" si="4"/>
        <v>237165.76625999989</v>
      </c>
      <c r="P46" s="7">
        <f t="shared" si="5"/>
        <v>1.0255035122333611E-2</v>
      </c>
    </row>
    <row r="47" spans="2:28" x14ac:dyDescent="0.25">
      <c r="B47" s="31" t="s">
        <v>20</v>
      </c>
      <c r="C47" s="8">
        <v>12946.837539999997</v>
      </c>
      <c r="D47" s="9">
        <v>13082.162039999999</v>
      </c>
      <c r="E47" s="9">
        <v>24372.380500000003</v>
      </c>
      <c r="F47" s="9">
        <v>24838.423740000006</v>
      </c>
      <c r="G47" s="9">
        <v>18749.279279999995</v>
      </c>
      <c r="H47" s="9">
        <v>15382.292150000001</v>
      </c>
      <c r="I47" s="9">
        <v>16446.255490000003</v>
      </c>
      <c r="J47" s="9">
        <v>14132.988020000001</v>
      </c>
      <c r="K47" s="9">
        <v>23703.154200000001</v>
      </c>
      <c r="L47" s="9">
        <v>17978.740570000009</v>
      </c>
      <c r="M47" s="9">
        <v>26064.346040000019</v>
      </c>
      <c r="N47" s="9">
        <v>17398.150900000008</v>
      </c>
      <c r="O47" s="10">
        <f t="shared" si="4"/>
        <v>225095.01047000004</v>
      </c>
      <c r="P47" s="7">
        <f t="shared" si="5"/>
        <v>-5.0895860647809266E-2</v>
      </c>
    </row>
    <row r="48" spans="2:28" x14ac:dyDescent="0.25">
      <c r="B48" s="31" t="s">
        <v>21</v>
      </c>
      <c r="C48" s="8">
        <v>9621.802450000001</v>
      </c>
      <c r="D48" s="9">
        <v>16298.376580000002</v>
      </c>
      <c r="E48" s="9">
        <v>18182.467110000001</v>
      </c>
      <c r="F48" s="9">
        <v>28844.298270000007</v>
      </c>
      <c r="G48" s="9">
        <v>24749.144449999996</v>
      </c>
      <c r="H48" s="9">
        <v>17718.549709999996</v>
      </c>
      <c r="I48" s="9">
        <v>18442.092610000007</v>
      </c>
      <c r="J48" s="9">
        <v>19521.147240000002</v>
      </c>
      <c r="K48" s="9">
        <v>19996.38916000001</v>
      </c>
      <c r="L48" s="9">
        <v>21302.704080000007</v>
      </c>
      <c r="M48" s="9">
        <v>20008.533729999999</v>
      </c>
      <c r="N48" s="9">
        <v>16054.057750000005</v>
      </c>
      <c r="O48" s="10">
        <f t="shared" si="4"/>
        <v>230739.56314000001</v>
      </c>
      <c r="P48" s="7">
        <f t="shared" si="5"/>
        <v>2.5076311812572527E-2</v>
      </c>
    </row>
    <row r="49" spans="2:17" x14ac:dyDescent="0.25">
      <c r="B49" s="31" t="s">
        <v>22</v>
      </c>
      <c r="C49" s="8">
        <v>18844.396139999997</v>
      </c>
      <c r="D49" s="9">
        <v>11838.846909999995</v>
      </c>
      <c r="E49" s="9">
        <v>18109.24511</v>
      </c>
      <c r="F49" s="9">
        <v>12054.953979999998</v>
      </c>
      <c r="G49" s="9">
        <v>14786.892430000007</v>
      </c>
      <c r="H49" s="9">
        <v>15390.865580000002</v>
      </c>
      <c r="I49" s="9">
        <v>11029.694019999999</v>
      </c>
      <c r="J49" s="9">
        <v>12200.630320000004</v>
      </c>
      <c r="K49" s="9">
        <v>16499.873859999996</v>
      </c>
      <c r="L49" s="9">
        <v>22184.795820000007</v>
      </c>
      <c r="M49" s="9">
        <v>24494.230279999996</v>
      </c>
      <c r="N49" s="9">
        <v>15160.877639999997</v>
      </c>
      <c r="O49" s="10">
        <f t="shared" si="4"/>
        <v>192595.30208999998</v>
      </c>
      <c r="P49" s="7">
        <f t="shared" si="5"/>
        <v>-0.16531305048391809</v>
      </c>
    </row>
    <row r="50" spans="2:17" x14ac:dyDescent="0.25">
      <c r="B50" s="31" t="s">
        <v>23</v>
      </c>
      <c r="C50" s="8">
        <v>13312.427319999999</v>
      </c>
      <c r="D50" s="9">
        <v>13407.705379999998</v>
      </c>
      <c r="E50" s="9">
        <v>18115.005480000098</v>
      </c>
      <c r="F50" s="9">
        <v>19166.077839999994</v>
      </c>
      <c r="G50" s="9">
        <v>16553.573279999997</v>
      </c>
      <c r="H50" s="9">
        <v>16763.230999999996</v>
      </c>
      <c r="I50" s="9">
        <v>17627.149680000006</v>
      </c>
      <c r="J50" s="9">
        <v>21983.931589999975</v>
      </c>
      <c r="K50" s="9">
        <v>18990.891280000007</v>
      </c>
      <c r="L50" s="9">
        <v>32150.488670000013</v>
      </c>
      <c r="M50" s="9">
        <v>26518.626020000014</v>
      </c>
      <c r="N50" s="9">
        <v>19335.299320000006</v>
      </c>
      <c r="O50" s="10">
        <f t="shared" si="4"/>
        <v>233924.4068600001</v>
      </c>
      <c r="P50" s="7">
        <f t="shared" si="5"/>
        <v>0.21459040963879272</v>
      </c>
    </row>
    <row r="51" spans="2:17" x14ac:dyDescent="0.25">
      <c r="B51" s="31" t="s">
        <v>59</v>
      </c>
      <c r="C51" s="8">
        <v>18097.246380000008</v>
      </c>
      <c r="D51" s="9">
        <v>15476.944609999993</v>
      </c>
      <c r="E51" s="9">
        <v>15177.477330000002</v>
      </c>
      <c r="F51" s="9">
        <v>14183.78076</v>
      </c>
      <c r="G51" s="9">
        <v>19784.509179999994</v>
      </c>
      <c r="H51" s="9">
        <v>14677.595199999998</v>
      </c>
      <c r="I51" s="9">
        <v>19173.140610000006</v>
      </c>
      <c r="J51" s="9">
        <v>20644.98501</v>
      </c>
      <c r="K51" s="9">
        <v>17851.683229999999</v>
      </c>
      <c r="L51" s="9">
        <v>17724.465520000009</v>
      </c>
      <c r="M51" s="9">
        <v>22987.97183000001</v>
      </c>
      <c r="N51" s="9">
        <v>23517.159989999989</v>
      </c>
      <c r="O51" s="10">
        <f>SUM(C51:N51)</f>
        <v>219296.95965</v>
      </c>
      <c r="P51" s="7">
        <f>O51/O50-1</f>
        <v>-6.2530658541989581E-2</v>
      </c>
    </row>
    <row r="52" spans="2:17" x14ac:dyDescent="0.25">
      <c r="B52" s="31" t="s">
        <v>61</v>
      </c>
      <c r="C52" s="8">
        <v>20082.560750000004</v>
      </c>
      <c r="D52" s="9">
        <v>11435.470490000003</v>
      </c>
      <c r="E52" s="9">
        <v>14839.974420000002</v>
      </c>
      <c r="F52" s="9">
        <v>15018.642290000005</v>
      </c>
      <c r="G52" s="9">
        <v>16411.092659999995</v>
      </c>
      <c r="H52" s="9">
        <v>20713.441679999996</v>
      </c>
      <c r="I52" s="9">
        <v>21638.558980000005</v>
      </c>
      <c r="J52" s="9">
        <v>18067.268159999992</v>
      </c>
      <c r="K52" s="9">
        <v>24913.841149999997</v>
      </c>
      <c r="L52" s="9">
        <v>30478.024780000007</v>
      </c>
      <c r="M52" s="9">
        <v>23058.836820000015</v>
      </c>
      <c r="N52" s="9">
        <v>19861.563360000007</v>
      </c>
      <c r="O52" s="10">
        <f>SUM(C52:N52)</f>
        <v>236519.27554</v>
      </c>
      <c r="P52" s="7">
        <f>O52/O51-1</f>
        <v>7.8534220982757752E-2</v>
      </c>
    </row>
    <row r="53" spans="2:17" x14ac:dyDescent="0.25">
      <c r="B53" s="31" t="s">
        <v>64</v>
      </c>
      <c r="C53" s="8">
        <v>19096.717069999995</v>
      </c>
      <c r="D53" s="9">
        <v>15408.008430000005</v>
      </c>
      <c r="E53" s="9">
        <v>18266.290030000007</v>
      </c>
      <c r="F53" s="9">
        <v>15176.399919999996</v>
      </c>
      <c r="G53" s="9">
        <v>17084.272910000007</v>
      </c>
      <c r="H53" s="9">
        <v>19862.676570000003</v>
      </c>
      <c r="I53" s="9">
        <v>17840.659240000005</v>
      </c>
      <c r="J53" s="9">
        <v>18359.237070000003</v>
      </c>
      <c r="K53" s="9">
        <v>21626.953750000001</v>
      </c>
      <c r="L53" s="9">
        <v>20432.340560000011</v>
      </c>
      <c r="M53" s="9">
        <v>23816.344400000009</v>
      </c>
      <c r="N53" s="9">
        <v>19811.952120000002</v>
      </c>
      <c r="O53" s="10">
        <f>SUM(C53:N53)</f>
        <v>226781.85207000002</v>
      </c>
      <c r="P53" s="7">
        <f t="shared" ref="P53:P56" si="6">O53/O52-1</f>
        <v>-4.1169682461475343E-2</v>
      </c>
    </row>
    <row r="54" spans="2:17" x14ac:dyDescent="0.25">
      <c r="B54" s="74">
        <v>2022</v>
      </c>
      <c r="C54" s="8">
        <v>18304.02477</v>
      </c>
      <c r="D54" s="9">
        <v>20255.318789999994</v>
      </c>
      <c r="E54" s="9">
        <v>17096.883250000006</v>
      </c>
      <c r="F54" s="9">
        <v>14696.549550000002</v>
      </c>
      <c r="G54" s="9">
        <v>20624.405240000015</v>
      </c>
      <c r="H54" s="9">
        <v>18067.308820000013</v>
      </c>
      <c r="I54" s="9">
        <v>16980.627659999998</v>
      </c>
      <c r="J54" s="9">
        <v>21582.297960000014</v>
      </c>
      <c r="K54" s="9">
        <v>24997.282700000003</v>
      </c>
      <c r="L54" s="9">
        <v>18524.967320000003</v>
      </c>
      <c r="M54" s="9">
        <v>20897.039020000004</v>
      </c>
      <c r="N54" s="9">
        <v>20995.863449999993</v>
      </c>
      <c r="O54" s="10">
        <f t="shared" ref="O54:O56" si="7">SUM(C54:N54)</f>
        <v>233022.56853000005</v>
      </c>
      <c r="P54" s="7">
        <f t="shared" si="6"/>
        <v>2.7518588471857619E-2</v>
      </c>
    </row>
    <row r="55" spans="2:17" x14ac:dyDescent="0.25">
      <c r="B55" s="74">
        <v>2023</v>
      </c>
      <c r="C55" s="8">
        <v>22560.644050000003</v>
      </c>
      <c r="D55" s="9">
        <v>17021.75090000001</v>
      </c>
      <c r="E55" s="9">
        <v>17691.392790000002</v>
      </c>
      <c r="F55" s="9">
        <v>18506.87068</v>
      </c>
      <c r="G55" s="9">
        <v>19009.044459999997</v>
      </c>
      <c r="H55" s="9">
        <v>18114.74149</v>
      </c>
      <c r="I55" s="9">
        <v>16233.347740000008</v>
      </c>
      <c r="J55" s="9">
        <v>18049.331339999993</v>
      </c>
      <c r="K55" s="9">
        <v>20044.756250000009</v>
      </c>
      <c r="L55" s="9">
        <v>19685.811090000017</v>
      </c>
      <c r="M55" s="9">
        <v>22152.385940000004</v>
      </c>
      <c r="N55" s="9">
        <v>20622.978130000007</v>
      </c>
      <c r="O55" s="10">
        <f t="shared" si="7"/>
        <v>229693.05486000009</v>
      </c>
      <c r="P55" s="7">
        <f t="shared" si="6"/>
        <v>-1.4288374259213921E-2</v>
      </c>
    </row>
    <row r="56" spans="2:17" x14ac:dyDescent="0.25">
      <c r="B56" s="74">
        <v>2024</v>
      </c>
      <c r="C56" s="8">
        <v>24835.244300000002</v>
      </c>
      <c r="D56" s="9">
        <v>15887.066180000003</v>
      </c>
      <c r="E56" s="9">
        <v>14345.72616</v>
      </c>
      <c r="F56" s="9">
        <v>17750.364239999999</v>
      </c>
      <c r="G56" s="9">
        <v>20894.102699999999</v>
      </c>
      <c r="H56" s="9">
        <v>17591.906120000003</v>
      </c>
      <c r="I56" s="9">
        <v>20093.195520000005</v>
      </c>
      <c r="J56" s="9">
        <v>21612.639190000005</v>
      </c>
      <c r="K56" s="9">
        <v>20138.49883</v>
      </c>
      <c r="L56" s="9">
        <v>23464.546619999994</v>
      </c>
      <c r="M56" s="9">
        <v>23490.802709999993</v>
      </c>
      <c r="N56" s="9">
        <v>21031.084020000002</v>
      </c>
      <c r="O56" s="10">
        <f t="shared" si="7"/>
        <v>241135.17659000002</v>
      </c>
      <c r="P56" s="7">
        <f t="shared" si="6"/>
        <v>4.9814835441907457E-2</v>
      </c>
    </row>
    <row r="57" spans="2:17" ht="15.75" thickBot="1" x14ac:dyDescent="0.3">
      <c r="B57" s="75">
        <v>2025</v>
      </c>
      <c r="C57" s="44">
        <v>21891.422300000002</v>
      </c>
      <c r="D57" s="11">
        <v>20580.384890000001</v>
      </c>
      <c r="E57" s="11">
        <v>17349.918059999996</v>
      </c>
      <c r="F57" s="88">
        <v>17930.492200000001</v>
      </c>
      <c r="G57" s="88">
        <v>17319.489899999997</v>
      </c>
      <c r="H57" s="11">
        <v>17611.155169999998</v>
      </c>
      <c r="I57" s="11">
        <v>19225.104190000002</v>
      </c>
      <c r="J57" s="11"/>
      <c r="K57" s="11"/>
      <c r="L57" s="11"/>
      <c r="M57" s="11"/>
      <c r="N57" s="11"/>
      <c r="O57" s="12"/>
      <c r="P57" s="13"/>
      <c r="Q57" s="90"/>
    </row>
    <row r="58" spans="2:17" x14ac:dyDescent="0.25">
      <c r="B58" s="32" t="s">
        <v>19</v>
      </c>
      <c r="C58" s="9"/>
      <c r="E58" s="9"/>
      <c r="F58" s="9"/>
      <c r="H58" s="9"/>
      <c r="I58" s="34"/>
      <c r="J58" s="34"/>
      <c r="K58" s="9"/>
      <c r="L58" s="34"/>
      <c r="M58" s="34"/>
      <c r="N58" s="34"/>
    </row>
    <row r="59" spans="2:17" x14ac:dyDescent="0.25">
      <c r="H59" s="9"/>
      <c r="L59" s="9"/>
    </row>
  </sheetData>
  <mergeCells count="3">
    <mergeCell ref="G10:J10"/>
    <mergeCell ref="G36:J36"/>
    <mergeCell ref="G13:J13"/>
  </mergeCells>
  <phoneticPr fontId="1" type="noConversion"/>
  <hyperlinks>
    <hyperlink ref="K10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P14:P18 O14 O39:O46 O16:O23" formulaRange="1"/>
    <ignoredError sqref="B24:B30 B47:B5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14"/>
  <sheetViews>
    <sheetView showGridLines="0" workbookViewId="0">
      <selection activeCell="F53" sqref="F53"/>
    </sheetView>
  </sheetViews>
  <sheetFormatPr baseColWidth="10" defaultRowHeight="15" x14ac:dyDescent="0.25"/>
  <cols>
    <col min="1" max="1" width="4" customWidth="1"/>
    <col min="2" max="2" width="8.42578125" customWidth="1"/>
    <col min="3" max="3" width="16.85546875" customWidth="1"/>
    <col min="4" max="4" width="18.5703125" customWidth="1"/>
    <col min="5" max="5" width="15.5703125" customWidth="1"/>
    <col min="6" max="6" width="19.140625" customWidth="1"/>
    <col min="7" max="7" width="16.42578125" customWidth="1"/>
    <col min="8" max="8" width="18.5703125" customWidth="1"/>
    <col min="9" max="9" width="15.85546875" customWidth="1"/>
    <col min="10" max="10" width="20" customWidth="1"/>
    <col min="11" max="11" width="16.85546875" customWidth="1"/>
    <col min="12" max="12" width="19.140625" customWidth="1"/>
  </cols>
  <sheetData>
    <row r="1" spans="2:14" x14ac:dyDescent="0.25">
      <c r="H1" s="33"/>
      <c r="I1" s="34"/>
      <c r="J1" s="34"/>
      <c r="K1" s="34"/>
      <c r="L1" s="34"/>
      <c r="M1" s="34"/>
    </row>
    <row r="2" spans="2:14" x14ac:dyDescent="0.25">
      <c r="H2" s="33"/>
      <c r="I2" s="34"/>
      <c r="J2" s="34"/>
      <c r="K2" s="34"/>
      <c r="L2" s="34"/>
      <c r="M2" s="34"/>
    </row>
    <row r="3" spans="2:14" x14ac:dyDescent="0.25">
      <c r="H3" s="33"/>
      <c r="I3" s="34"/>
      <c r="J3" s="34"/>
      <c r="K3" s="34"/>
      <c r="L3" s="34"/>
      <c r="M3" s="34"/>
    </row>
    <row r="4" spans="2:14" x14ac:dyDescent="0.25">
      <c r="H4" s="33"/>
      <c r="I4" s="34"/>
      <c r="J4" s="34"/>
      <c r="K4" s="34"/>
      <c r="L4" s="34"/>
      <c r="M4" s="34"/>
    </row>
    <row r="5" spans="2:14" x14ac:dyDescent="0.25">
      <c r="H5" s="33"/>
      <c r="I5" s="34"/>
      <c r="J5" s="34"/>
      <c r="K5" s="34"/>
      <c r="L5" s="34"/>
      <c r="M5" s="34"/>
    </row>
    <row r="6" spans="2:14" x14ac:dyDescent="0.25">
      <c r="H6" s="33"/>
      <c r="I6" s="34"/>
      <c r="J6" s="34"/>
      <c r="K6" s="34"/>
      <c r="L6" s="34"/>
      <c r="M6" s="34"/>
    </row>
    <row r="7" spans="2:14" x14ac:dyDescent="0.25">
      <c r="H7" s="33"/>
      <c r="I7" s="34"/>
      <c r="J7" s="34"/>
      <c r="K7" s="34"/>
      <c r="L7" s="34"/>
      <c r="M7" s="34"/>
    </row>
    <row r="8" spans="2:14" x14ac:dyDescent="0.25">
      <c r="H8" s="33"/>
      <c r="I8" s="34"/>
      <c r="J8" s="34"/>
      <c r="K8" s="34"/>
      <c r="L8" s="34"/>
      <c r="M8" s="34"/>
    </row>
    <row r="9" spans="2:14" x14ac:dyDescent="0.25">
      <c r="H9" s="33"/>
      <c r="I9" s="34"/>
      <c r="J9" s="34"/>
      <c r="K9" s="34"/>
      <c r="L9" s="34"/>
      <c r="M9" s="34"/>
    </row>
    <row r="10" spans="2:14" ht="15.75" thickBot="1" x14ac:dyDescent="0.3">
      <c r="C10" s="72"/>
      <c r="H10" s="33"/>
      <c r="I10" s="34"/>
      <c r="J10" s="34"/>
      <c r="K10" s="34"/>
      <c r="L10" s="34"/>
      <c r="M10" s="34"/>
    </row>
    <row r="11" spans="2:14" ht="15.75" thickBot="1" x14ac:dyDescent="0.3">
      <c r="F11" s="104" t="s">
        <v>62</v>
      </c>
      <c r="G11" s="108"/>
      <c r="H11" s="109"/>
      <c r="I11" s="34"/>
      <c r="J11" s="34"/>
      <c r="K11" s="34"/>
      <c r="L11" s="34"/>
      <c r="M11" s="34"/>
    </row>
    <row r="12" spans="2:14" ht="14.25" customHeight="1" thickBot="1" x14ac:dyDescent="0.3">
      <c r="I12" s="34"/>
      <c r="J12" s="34"/>
      <c r="K12" s="34"/>
      <c r="L12" s="34"/>
      <c r="M12" s="34"/>
    </row>
    <row r="13" spans="2:14" s="35" customFormat="1" ht="15.75" thickBot="1" x14ac:dyDescent="0.3">
      <c r="C13" s="110" t="s">
        <v>25</v>
      </c>
      <c r="D13" s="111"/>
      <c r="E13" s="110" t="s">
        <v>26</v>
      </c>
      <c r="F13" s="111"/>
      <c r="G13" s="110" t="s">
        <v>27</v>
      </c>
      <c r="H13" s="111"/>
      <c r="I13" s="110" t="s">
        <v>28</v>
      </c>
      <c r="J13" s="111"/>
      <c r="K13" s="110" t="s">
        <v>29</v>
      </c>
      <c r="L13" s="111"/>
    </row>
    <row r="14" spans="2:14" ht="37.5" customHeight="1" thickBot="1" x14ac:dyDescent="0.3">
      <c r="B14" s="36" t="s">
        <v>30</v>
      </c>
      <c r="C14" s="37" t="s">
        <v>58</v>
      </c>
      <c r="D14" s="38" t="s">
        <v>31</v>
      </c>
      <c r="E14" s="37" t="s">
        <v>58</v>
      </c>
      <c r="F14" s="38" t="s">
        <v>31</v>
      </c>
      <c r="G14" s="37" t="s">
        <v>58</v>
      </c>
      <c r="H14" s="38" t="s">
        <v>31</v>
      </c>
      <c r="I14" s="37" t="s">
        <v>58</v>
      </c>
      <c r="J14" s="38" t="s">
        <v>31</v>
      </c>
      <c r="K14" s="37" t="s">
        <v>58</v>
      </c>
      <c r="L14" s="38" t="s">
        <v>31</v>
      </c>
    </row>
    <row r="15" spans="2:14" x14ac:dyDescent="0.25">
      <c r="B15" s="39">
        <v>2007</v>
      </c>
      <c r="C15" s="8">
        <v>67652297.149999961</v>
      </c>
      <c r="D15" s="40"/>
      <c r="E15" s="8">
        <v>56370264.299999997</v>
      </c>
      <c r="F15" s="40"/>
      <c r="G15" s="8">
        <v>98131996.600000024</v>
      </c>
      <c r="H15" s="40"/>
      <c r="I15" s="8">
        <v>130382204.76000011</v>
      </c>
      <c r="J15" s="40"/>
      <c r="K15" s="8">
        <v>352536762.81000012</v>
      </c>
      <c r="L15" s="40"/>
      <c r="M15" s="34"/>
    </row>
    <row r="16" spans="2:14" x14ac:dyDescent="0.25">
      <c r="B16" s="41">
        <v>2008</v>
      </c>
      <c r="C16" s="8">
        <v>91684584.609999955</v>
      </c>
      <c r="D16" s="42">
        <f t="shared" ref="D16:D29" si="0">C16/C15-1</f>
        <v>0.35523239376063098</v>
      </c>
      <c r="E16" s="8">
        <v>104992841.13999997</v>
      </c>
      <c r="F16" s="42">
        <f t="shared" ref="F16:F28" si="1">E16/E15-1</f>
        <v>0.86255719116789686</v>
      </c>
      <c r="G16" s="8">
        <v>117159406.37000002</v>
      </c>
      <c r="H16" s="42">
        <f t="shared" ref="H16:H28" si="2">G16/G15-1</f>
        <v>0.19389608312524631</v>
      </c>
      <c r="I16" s="8">
        <v>111598486.36999999</v>
      </c>
      <c r="J16" s="42">
        <f t="shared" ref="J16:J29" si="3">I16/I15-1</f>
        <v>-0.14406658043999243</v>
      </c>
      <c r="K16" s="8">
        <f t="shared" ref="K16:K23" si="4">I16+G16+E16+C16</f>
        <v>425435318.48999995</v>
      </c>
      <c r="L16" s="42">
        <f t="shared" ref="L16:L28" si="5">K16/K15-1</f>
        <v>0.20678284755025267</v>
      </c>
      <c r="M16" s="35"/>
      <c r="N16" s="35"/>
    </row>
    <row r="17" spans="2:14" x14ac:dyDescent="0.25">
      <c r="B17" s="41">
        <v>2009</v>
      </c>
      <c r="C17" s="8">
        <v>80383360.689999968</v>
      </c>
      <c r="D17" s="42">
        <f t="shared" si="0"/>
        <v>-0.12326198529526167</v>
      </c>
      <c r="E17" s="8">
        <v>79572225.280000001</v>
      </c>
      <c r="F17" s="42">
        <f t="shared" si="1"/>
        <v>-0.24211761091504813</v>
      </c>
      <c r="G17" s="8">
        <v>99457176.76000002</v>
      </c>
      <c r="H17" s="42">
        <f t="shared" si="2"/>
        <v>-0.15109524841816591</v>
      </c>
      <c r="I17" s="8">
        <v>114683875.17000002</v>
      </c>
      <c r="J17" s="42">
        <f t="shared" si="3"/>
        <v>2.7647228025750703E-2</v>
      </c>
      <c r="K17" s="8">
        <f t="shared" si="4"/>
        <v>374096637.89999998</v>
      </c>
      <c r="L17" s="42">
        <f t="shared" si="5"/>
        <v>-0.12067329241073976</v>
      </c>
    </row>
    <row r="18" spans="2:14" x14ac:dyDescent="0.25">
      <c r="B18" s="41">
        <v>2010</v>
      </c>
      <c r="C18" s="8">
        <v>101957817.39999998</v>
      </c>
      <c r="D18" s="42">
        <f t="shared" si="0"/>
        <v>0.26839455982939464</v>
      </c>
      <c r="E18" s="8">
        <v>120358810.83999982</v>
      </c>
      <c r="F18" s="42">
        <f t="shared" si="1"/>
        <v>0.51257314240590035</v>
      </c>
      <c r="G18" s="8">
        <v>137291086.35999995</v>
      </c>
      <c r="H18" s="42">
        <f t="shared" si="2"/>
        <v>0.38040401741240748</v>
      </c>
      <c r="I18" s="8">
        <v>168317970.88999996</v>
      </c>
      <c r="J18" s="42">
        <f t="shared" si="3"/>
        <v>0.46766902182626979</v>
      </c>
      <c r="K18" s="8">
        <f t="shared" si="4"/>
        <v>527925685.48999965</v>
      </c>
      <c r="L18" s="42">
        <f t="shared" si="5"/>
        <v>0.41120136351270764</v>
      </c>
      <c r="M18" s="34"/>
    </row>
    <row r="19" spans="2:14" x14ac:dyDescent="0.25">
      <c r="B19" s="41">
        <v>2011</v>
      </c>
      <c r="C19" s="8">
        <v>131909314.66999991</v>
      </c>
      <c r="D19" s="42">
        <f t="shared" si="0"/>
        <v>0.29376361748206614</v>
      </c>
      <c r="E19" s="8">
        <v>155099807.54000005</v>
      </c>
      <c r="F19" s="42">
        <f t="shared" si="1"/>
        <v>0.28864523051979574</v>
      </c>
      <c r="G19" s="8">
        <v>209156553.34000003</v>
      </c>
      <c r="H19" s="42">
        <f t="shared" si="2"/>
        <v>0.52345326186404351</v>
      </c>
      <c r="I19" s="8">
        <v>213384039.4199999</v>
      </c>
      <c r="J19" s="42">
        <f t="shared" si="3"/>
        <v>0.26774365382203746</v>
      </c>
      <c r="K19" s="8">
        <f t="shared" si="4"/>
        <v>709549714.96999991</v>
      </c>
      <c r="L19" s="42">
        <f t="shared" si="5"/>
        <v>0.34403332603797065</v>
      </c>
      <c r="M19" s="35"/>
      <c r="N19" s="35"/>
    </row>
    <row r="20" spans="2:14" x14ac:dyDescent="0.25">
      <c r="B20" s="41">
        <v>2012</v>
      </c>
      <c r="C20" s="8">
        <v>185468768.82999992</v>
      </c>
      <c r="D20" s="42">
        <f t="shared" si="0"/>
        <v>0.40603238894835236</v>
      </c>
      <c r="E20" s="8">
        <v>163727540.06999996</v>
      </c>
      <c r="F20" s="42">
        <f t="shared" si="1"/>
        <v>5.5626971218354582E-2</v>
      </c>
      <c r="G20" s="8">
        <v>220206084.04000038</v>
      </c>
      <c r="H20" s="42">
        <f t="shared" si="2"/>
        <v>5.2828995905466414E-2</v>
      </c>
      <c r="I20" s="8">
        <v>219007492.94999969</v>
      </c>
      <c r="J20" s="42">
        <f t="shared" si="3"/>
        <v>2.6353674554502327E-2</v>
      </c>
      <c r="K20" s="8">
        <f t="shared" si="4"/>
        <v>788409885.88999999</v>
      </c>
      <c r="L20" s="42">
        <f t="shared" si="5"/>
        <v>0.11114114945889919</v>
      </c>
    </row>
    <row r="21" spans="2:14" x14ac:dyDescent="0.25">
      <c r="B21" s="41">
        <v>2013</v>
      </c>
      <c r="C21" s="8">
        <v>170925343.64999998</v>
      </c>
      <c r="D21" s="42">
        <f t="shared" si="0"/>
        <v>-7.8414415924281E-2</v>
      </c>
      <c r="E21" s="8">
        <v>179860209.00999969</v>
      </c>
      <c r="F21" s="42">
        <f t="shared" si="1"/>
        <v>9.8533630524848759E-2</v>
      </c>
      <c r="G21" s="8">
        <v>292549511.35999995</v>
      </c>
      <c r="H21" s="42">
        <f t="shared" si="2"/>
        <v>0.32852601523424951</v>
      </c>
      <c r="I21" s="8">
        <v>263712953.13999981</v>
      </c>
      <c r="J21" s="42">
        <f t="shared" si="3"/>
        <v>0.20412753731766875</v>
      </c>
      <c r="K21" s="8">
        <f t="shared" si="4"/>
        <v>907048017.15999949</v>
      </c>
      <c r="L21" s="42">
        <f t="shared" si="5"/>
        <v>0.15047773168911283</v>
      </c>
      <c r="M21" s="34"/>
    </row>
    <row r="22" spans="2:14" x14ac:dyDescent="0.25">
      <c r="B22" s="41">
        <v>2014</v>
      </c>
      <c r="C22" s="8">
        <v>226531246.59999993</v>
      </c>
      <c r="D22" s="42">
        <f t="shared" si="0"/>
        <v>0.32532275063821392</v>
      </c>
      <c r="E22" s="8">
        <v>211690692.92999989</v>
      </c>
      <c r="F22" s="42">
        <f t="shared" si="1"/>
        <v>0.17697346230833366</v>
      </c>
      <c r="G22" s="8">
        <v>174362735.04000017</v>
      </c>
      <c r="H22" s="42">
        <f t="shared" si="2"/>
        <v>-0.40398897188573246</v>
      </c>
      <c r="I22" s="8">
        <v>204109093.46999991</v>
      </c>
      <c r="J22" s="42">
        <f t="shared" si="3"/>
        <v>-0.22601794473992876</v>
      </c>
      <c r="K22" s="8">
        <f t="shared" si="4"/>
        <v>816693768.03999996</v>
      </c>
      <c r="L22" s="42">
        <f t="shared" si="5"/>
        <v>-9.9613523662068104E-2</v>
      </c>
      <c r="M22" s="35"/>
      <c r="N22" s="35"/>
    </row>
    <row r="23" spans="2:14" x14ac:dyDescent="0.25">
      <c r="B23" s="41">
        <v>2015</v>
      </c>
      <c r="C23" s="8">
        <v>142567015.50999996</v>
      </c>
      <c r="D23" s="42">
        <f t="shared" si="0"/>
        <v>-0.37065187408013844</v>
      </c>
      <c r="E23" s="8">
        <v>165778228.76000008</v>
      </c>
      <c r="F23" s="42">
        <f t="shared" si="1"/>
        <v>-0.21688466098593084</v>
      </c>
      <c r="G23" s="8">
        <v>148318504.61000019</v>
      </c>
      <c r="H23" s="42">
        <f t="shared" si="2"/>
        <v>-0.14936809992126598</v>
      </c>
      <c r="I23" s="8">
        <v>175426158.10000008</v>
      </c>
      <c r="J23" s="42">
        <f t="shared" si="3"/>
        <v>-0.14052747421670198</v>
      </c>
      <c r="K23" s="8">
        <f t="shared" si="4"/>
        <v>632089906.98000038</v>
      </c>
      <c r="L23" s="42">
        <f t="shared" si="5"/>
        <v>-0.22603804300237795</v>
      </c>
    </row>
    <row r="24" spans="2:14" x14ac:dyDescent="0.25">
      <c r="B24" s="41">
        <v>2016</v>
      </c>
      <c r="C24" s="8">
        <v>104923461.96999988</v>
      </c>
      <c r="D24" s="42">
        <f t="shared" si="0"/>
        <v>-0.26404111361480864</v>
      </c>
      <c r="E24" s="8">
        <v>168415884.40999997</v>
      </c>
      <c r="F24" s="42">
        <f t="shared" si="1"/>
        <v>1.5910748170789413E-2</v>
      </c>
      <c r="G24" s="8">
        <v>149356600.75000018</v>
      </c>
      <c r="H24" s="42">
        <f t="shared" si="2"/>
        <v>6.9991006363612218E-3</v>
      </c>
      <c r="I24" s="8">
        <v>145401265.69999966</v>
      </c>
      <c r="J24" s="42">
        <f t="shared" si="3"/>
        <v>-0.17115402129986224</v>
      </c>
      <c r="K24" s="8">
        <f t="shared" ref="K24:K29" si="6">I24+G24+E24+C24</f>
        <v>568097212.82999969</v>
      </c>
      <c r="L24" s="42">
        <f t="shared" si="5"/>
        <v>-0.10123986072763769</v>
      </c>
      <c r="M24" s="34"/>
    </row>
    <row r="25" spans="2:14" x14ac:dyDescent="0.25">
      <c r="B25" s="41">
        <v>2017</v>
      </c>
      <c r="C25" s="8">
        <v>147262228.75000012</v>
      </c>
      <c r="D25" s="42">
        <f t="shared" si="0"/>
        <v>0.40352048993680656</v>
      </c>
      <c r="E25" s="8">
        <v>130908480.86000004</v>
      </c>
      <c r="F25" s="42">
        <f t="shared" si="1"/>
        <v>-0.2227070426367268</v>
      </c>
      <c r="G25" s="8">
        <v>123417834.18999989</v>
      </c>
      <c r="H25" s="42">
        <f t="shared" si="2"/>
        <v>-0.17367003821557081</v>
      </c>
      <c r="I25" s="8">
        <v>191062880.29000014</v>
      </c>
      <c r="J25" s="42">
        <f t="shared" si="3"/>
        <v>0.31403863212726213</v>
      </c>
      <c r="K25" s="8">
        <f t="shared" si="6"/>
        <v>592651424.09000015</v>
      </c>
      <c r="L25" s="42">
        <f t="shared" si="5"/>
        <v>4.3221847784963963E-2</v>
      </c>
      <c r="M25" s="35"/>
      <c r="N25" s="35"/>
    </row>
    <row r="26" spans="2:14" x14ac:dyDescent="0.25">
      <c r="B26" s="41">
        <v>2018</v>
      </c>
      <c r="C26" s="8">
        <v>134031738.46999986</v>
      </c>
      <c r="D26" s="42">
        <f t="shared" si="0"/>
        <v>-8.9843066971782792E-2</v>
      </c>
      <c r="E26" s="8">
        <v>153438486.62999949</v>
      </c>
      <c r="F26" s="42">
        <f t="shared" si="1"/>
        <v>0.17210501276914325</v>
      </c>
      <c r="G26" s="8">
        <v>178040790.40999988</v>
      </c>
      <c r="H26" s="42">
        <f t="shared" si="2"/>
        <v>0.44258560019704096</v>
      </c>
      <c r="I26" s="8">
        <v>218912146.84999973</v>
      </c>
      <c r="J26" s="42">
        <f t="shared" si="3"/>
        <v>0.14575969187593762</v>
      </c>
      <c r="K26" s="8">
        <f t="shared" si="6"/>
        <v>684423162.35999906</v>
      </c>
      <c r="L26" s="42">
        <f t="shared" si="5"/>
        <v>0.15484943516488103</v>
      </c>
    </row>
    <row r="27" spans="2:14" x14ac:dyDescent="0.25">
      <c r="B27" s="41">
        <v>2019</v>
      </c>
      <c r="C27" s="8">
        <v>137459751.77999985</v>
      </c>
      <c r="D27" s="42">
        <f t="shared" si="0"/>
        <v>2.5576131065160101E-2</v>
      </c>
      <c r="E27" s="8">
        <v>139666128.85999995</v>
      </c>
      <c r="F27" s="42">
        <f t="shared" si="1"/>
        <v>-8.9758170016432048E-2</v>
      </c>
      <c r="G27" s="8">
        <v>184909702.83000001</v>
      </c>
      <c r="H27" s="42">
        <f t="shared" si="2"/>
        <v>3.8580554513278242E-2</v>
      </c>
      <c r="I27" s="8">
        <v>192910114.59000027</v>
      </c>
      <c r="J27" s="42">
        <f t="shared" si="3"/>
        <v>-0.11877838956929254</v>
      </c>
      <c r="K27" s="8">
        <f t="shared" si="6"/>
        <v>654945698.06000018</v>
      </c>
      <c r="L27" s="42">
        <f t="shared" si="5"/>
        <v>-4.3069063002420749E-2</v>
      </c>
      <c r="M27" s="34"/>
    </row>
    <row r="28" spans="2:14" x14ac:dyDescent="0.25">
      <c r="B28" s="41">
        <v>2020</v>
      </c>
      <c r="C28" s="8">
        <v>142772062.88000008</v>
      </c>
      <c r="D28" s="42">
        <f t="shared" si="0"/>
        <v>3.8646302144517364E-2</v>
      </c>
      <c r="E28" s="8">
        <v>152864904.73999989</v>
      </c>
      <c r="F28" s="42">
        <f t="shared" si="1"/>
        <v>9.4502339169364902E-2</v>
      </c>
      <c r="G28" s="8">
        <v>186159734.98999986</v>
      </c>
      <c r="H28" s="42">
        <f t="shared" si="2"/>
        <v>6.7602302143607851E-3</v>
      </c>
      <c r="I28" s="8">
        <v>210436401.63999993</v>
      </c>
      <c r="J28" s="42">
        <f t="shared" si="3"/>
        <v>9.0852089778957312E-2</v>
      </c>
      <c r="K28" s="8">
        <f t="shared" si="6"/>
        <v>692233104.24999976</v>
      </c>
      <c r="L28" s="42">
        <f t="shared" si="5"/>
        <v>5.6932057574311523E-2</v>
      </c>
      <c r="M28" s="34"/>
    </row>
    <row r="29" spans="2:14" x14ac:dyDescent="0.25">
      <c r="B29" s="41">
        <v>2021</v>
      </c>
      <c r="C29" s="8">
        <v>160961566.89999995</v>
      </c>
      <c r="D29" s="42">
        <f t="shared" si="0"/>
        <v>0.12740240389527835</v>
      </c>
      <c r="E29" s="8">
        <v>174003926.78999984</v>
      </c>
      <c r="F29" s="42">
        <f>E29/E28-1</f>
        <v>0.13828564565525503</v>
      </c>
      <c r="G29" s="8">
        <v>208130702.45000011</v>
      </c>
      <c r="H29" s="42">
        <f>G29/G28-1</f>
        <v>0.11802212471553242</v>
      </c>
      <c r="I29" s="8">
        <v>210699473.03000036</v>
      </c>
      <c r="J29" s="42">
        <f t="shared" si="3"/>
        <v>1.2501230203054714E-3</v>
      </c>
      <c r="K29" s="8">
        <f t="shared" si="6"/>
        <v>753795669.17000031</v>
      </c>
      <c r="L29" s="42">
        <f>K29/K28-1</f>
        <v>8.8933286406030154E-2</v>
      </c>
      <c r="M29" s="34"/>
    </row>
    <row r="30" spans="2:14" x14ac:dyDescent="0.25">
      <c r="B30" s="41">
        <v>2022</v>
      </c>
      <c r="C30" s="8">
        <v>202721058.20999986</v>
      </c>
      <c r="D30" s="42">
        <v>0.25943765405777697</v>
      </c>
      <c r="E30" s="8">
        <v>213115060.41</v>
      </c>
      <c r="F30" s="42">
        <v>0.22477155740974863</v>
      </c>
      <c r="G30" s="8">
        <v>266819572.17999998</v>
      </c>
      <c r="H30" s="42">
        <v>0.28198083722942746</v>
      </c>
      <c r="I30" s="8">
        <v>242594429.09999892</v>
      </c>
      <c r="J30" s="42">
        <v>0.15137653460318434</v>
      </c>
      <c r="K30" s="8">
        <v>925250119.89999866</v>
      </c>
      <c r="L30" s="42">
        <v>0.22745481002668244</v>
      </c>
      <c r="M30" s="34"/>
    </row>
    <row r="31" spans="2:14" x14ac:dyDescent="0.25">
      <c r="B31" s="41">
        <v>2023</v>
      </c>
      <c r="C31" s="8">
        <v>225015297.78000009</v>
      </c>
      <c r="D31" s="42">
        <f>+C31/C30-1</f>
        <v>0.10997495655782097</v>
      </c>
      <c r="E31" s="8">
        <v>216330089.88999999</v>
      </c>
      <c r="F31" s="42">
        <f>+E31/E30-1</f>
        <v>1.5085885876928495E-2</v>
      </c>
      <c r="G31" s="8">
        <v>195057710.13999996</v>
      </c>
      <c r="H31" s="42">
        <f>+G31/G30-1</f>
        <v>-0.26895276629702614</v>
      </c>
      <c r="I31" s="8">
        <v>213588984.03999984</v>
      </c>
      <c r="J31" s="42">
        <f>+I31/I30-1</f>
        <v>-0.11956352488227528</v>
      </c>
      <c r="K31" s="8">
        <v>849992081.8499999</v>
      </c>
      <c r="L31" s="42">
        <v>-8.1338047335927532E-2</v>
      </c>
      <c r="M31" s="34"/>
    </row>
    <row r="32" spans="2:14" x14ac:dyDescent="0.25">
      <c r="B32" s="41">
        <v>2024</v>
      </c>
      <c r="C32" s="8">
        <v>186702031.75000003</v>
      </c>
      <c r="D32" s="42">
        <v>-0.17026960570236149</v>
      </c>
      <c r="E32" s="8">
        <v>198627891.74000007</v>
      </c>
      <c r="F32" s="42">
        <v>-8.1829569612813291E-2</v>
      </c>
      <c r="G32" s="8">
        <v>222868971.35000002</v>
      </c>
      <c r="H32" s="42">
        <v>0.14257965599021394</v>
      </c>
      <c r="I32" s="8">
        <v>318737415.44000012</v>
      </c>
      <c r="J32" s="42">
        <v>0.49229332623403743</v>
      </c>
      <c r="K32" s="8">
        <v>853948979.58999968</v>
      </c>
      <c r="L32" s="42">
        <v>4.6552171773031059E-3</v>
      </c>
      <c r="M32" s="34"/>
    </row>
    <row r="33" spans="2:14" ht="15.75" thickBot="1" x14ac:dyDescent="0.3">
      <c r="B33" s="43">
        <v>2025</v>
      </c>
      <c r="C33" s="44">
        <v>222110653.74000001</v>
      </c>
      <c r="D33" s="45">
        <f>+C33/C32-1</f>
        <v>0.18965311549160457</v>
      </c>
      <c r="E33" s="44">
        <f>+SUM('Total Exportado'!F34:H34)</f>
        <v>206382084.12</v>
      </c>
      <c r="F33" s="45">
        <f>+E33/E32-1</f>
        <v>3.9038789125094286E-2</v>
      </c>
      <c r="G33" s="44"/>
      <c r="H33" s="45"/>
      <c r="I33" s="44"/>
      <c r="J33" s="45"/>
      <c r="K33" s="44"/>
      <c r="L33" s="45"/>
      <c r="M33" s="35"/>
      <c r="N33" s="35"/>
    </row>
    <row r="34" spans="2:14" x14ac:dyDescent="0.25">
      <c r="B34" s="27" t="s">
        <v>19</v>
      </c>
      <c r="C34" s="9"/>
      <c r="D34" s="76"/>
      <c r="E34" s="9"/>
      <c r="F34" s="76"/>
      <c r="G34" s="9"/>
      <c r="H34" s="76"/>
      <c r="I34" s="9"/>
      <c r="J34" s="76"/>
      <c r="K34" s="9"/>
      <c r="L34" s="76"/>
      <c r="M34" s="35"/>
      <c r="N34" s="35"/>
    </row>
    <row r="35" spans="2:14" x14ac:dyDescent="0.25">
      <c r="I35" s="9"/>
    </row>
    <row r="36" spans="2:14" x14ac:dyDescent="0.25">
      <c r="I36" s="9"/>
      <c r="M36" s="34"/>
    </row>
    <row r="37" spans="2:14" x14ac:dyDescent="0.25">
      <c r="K37" s="9"/>
      <c r="M37" s="35"/>
      <c r="N37" s="35"/>
    </row>
    <row r="39" spans="2:14" ht="15.75" x14ac:dyDescent="0.25">
      <c r="B39" s="46" t="s">
        <v>32</v>
      </c>
    </row>
    <row r="40" spans="2:14" ht="16.5" thickBot="1" x14ac:dyDescent="0.3">
      <c r="B40" s="46"/>
    </row>
    <row r="41" spans="2:14" ht="15.75" thickBot="1" x14ac:dyDescent="0.3">
      <c r="C41" s="104">
        <v>2024</v>
      </c>
      <c r="D41" s="105"/>
      <c r="E41" s="105"/>
      <c r="F41" s="105"/>
      <c r="G41" s="105"/>
      <c r="H41" s="105"/>
      <c r="I41" s="105"/>
      <c r="J41" s="105"/>
      <c r="K41" s="105"/>
      <c r="L41" s="106"/>
    </row>
    <row r="42" spans="2:14" ht="15.75" thickBot="1" x14ac:dyDescent="0.3">
      <c r="B42" s="47" t="s">
        <v>33</v>
      </c>
      <c r="C42" s="110" t="s">
        <v>25</v>
      </c>
      <c r="D42" s="111"/>
      <c r="E42" s="110" t="s">
        <v>26</v>
      </c>
      <c r="F42" s="112"/>
      <c r="G42" s="110" t="s">
        <v>27</v>
      </c>
      <c r="H42" s="111"/>
      <c r="I42" s="112" t="s">
        <v>28</v>
      </c>
      <c r="J42" s="111"/>
      <c r="K42" s="112" t="s">
        <v>24</v>
      </c>
      <c r="L42" s="111"/>
    </row>
    <row r="43" spans="2:14" x14ac:dyDescent="0.25">
      <c r="B43" s="48">
        <v>1</v>
      </c>
      <c r="C43" s="49" t="s">
        <v>36</v>
      </c>
      <c r="D43" s="50">
        <v>0.3252578648684139</v>
      </c>
      <c r="E43" s="49" t="s">
        <v>36</v>
      </c>
      <c r="F43" s="50">
        <v>0.34614519464090293</v>
      </c>
      <c r="G43" s="49"/>
      <c r="H43" s="50"/>
      <c r="I43" s="49"/>
      <c r="J43" s="50"/>
      <c r="K43" s="49"/>
      <c r="L43" s="50"/>
    </row>
    <row r="44" spans="2:14" x14ac:dyDescent="0.25">
      <c r="B44" s="51">
        <v>2</v>
      </c>
      <c r="C44" s="52" t="s">
        <v>34</v>
      </c>
      <c r="D44" s="53">
        <v>0.29721714104392533</v>
      </c>
      <c r="E44" s="52" t="s">
        <v>34</v>
      </c>
      <c r="F44" s="53">
        <v>0.21522719267701318</v>
      </c>
      <c r="G44" s="52"/>
      <c r="H44" s="53"/>
      <c r="I44" s="52"/>
      <c r="J44" s="53"/>
      <c r="K44" s="52"/>
      <c r="L44" s="53"/>
    </row>
    <row r="45" spans="2:14" x14ac:dyDescent="0.25">
      <c r="B45" s="51">
        <v>3</v>
      </c>
      <c r="C45" s="52" t="s">
        <v>72</v>
      </c>
      <c r="D45" s="53">
        <v>3.6641898409460777E-2</v>
      </c>
      <c r="E45" s="52" t="s">
        <v>35</v>
      </c>
      <c r="F45" s="53">
        <v>4.4847505045523518E-2</v>
      </c>
      <c r="G45" s="52"/>
      <c r="H45" s="53"/>
      <c r="I45" s="52"/>
      <c r="J45" s="53"/>
      <c r="K45" s="52"/>
      <c r="L45" s="53"/>
    </row>
    <row r="46" spans="2:14" x14ac:dyDescent="0.25">
      <c r="B46" s="51">
        <v>4</v>
      </c>
      <c r="C46" s="54" t="s">
        <v>43</v>
      </c>
      <c r="D46" s="55">
        <v>3.3750158687908059E-2</v>
      </c>
      <c r="E46" s="52" t="s">
        <v>69</v>
      </c>
      <c r="F46" s="53">
        <v>4.4704364101624913E-2</v>
      </c>
      <c r="G46" s="52"/>
      <c r="H46" s="53"/>
      <c r="I46" s="52"/>
      <c r="J46" s="53"/>
      <c r="K46" s="52"/>
      <c r="L46" s="53"/>
    </row>
    <row r="47" spans="2:14" ht="15.75" thickBot="1" x14ac:dyDescent="0.3">
      <c r="B47" s="56">
        <v>5</v>
      </c>
      <c r="C47" s="57" t="s">
        <v>48</v>
      </c>
      <c r="D47" s="58">
        <v>2.7291185082439617E-2</v>
      </c>
      <c r="E47" s="59" t="s">
        <v>57</v>
      </c>
      <c r="F47" s="60">
        <v>3.2747116499812198E-2</v>
      </c>
      <c r="G47" s="59"/>
      <c r="H47" s="60"/>
      <c r="I47" s="59"/>
      <c r="J47" s="60"/>
      <c r="K47" s="59"/>
      <c r="L47" s="60"/>
    </row>
    <row r="48" spans="2:14" ht="15.75" thickBot="1" x14ac:dyDescent="0.3">
      <c r="B48" s="35"/>
      <c r="C48" s="93"/>
      <c r="D48" s="94"/>
      <c r="E48" s="95"/>
      <c r="F48" s="96"/>
      <c r="G48" s="95"/>
      <c r="H48" s="96"/>
      <c r="I48" s="95"/>
      <c r="J48" s="96"/>
      <c r="K48" s="95"/>
      <c r="L48" s="97"/>
    </row>
    <row r="49" spans="2:12" ht="15.75" thickBot="1" x14ac:dyDescent="0.3">
      <c r="C49" s="104">
        <v>2024</v>
      </c>
      <c r="D49" s="105"/>
      <c r="E49" s="105"/>
      <c r="F49" s="105"/>
      <c r="G49" s="105"/>
      <c r="H49" s="105"/>
      <c r="I49" s="105"/>
      <c r="J49" s="105"/>
      <c r="K49" s="105"/>
      <c r="L49" s="106"/>
    </row>
    <row r="50" spans="2:12" ht="15.75" thickBot="1" x14ac:dyDescent="0.3">
      <c r="B50" s="47" t="s">
        <v>33</v>
      </c>
      <c r="C50" s="110" t="s">
        <v>25</v>
      </c>
      <c r="D50" s="111"/>
      <c r="E50" s="110" t="s">
        <v>26</v>
      </c>
      <c r="F50" s="112"/>
      <c r="G50" s="110" t="s">
        <v>27</v>
      </c>
      <c r="H50" s="111"/>
      <c r="I50" s="112" t="s">
        <v>28</v>
      </c>
      <c r="J50" s="111"/>
      <c r="K50" s="112" t="s">
        <v>24</v>
      </c>
      <c r="L50" s="111"/>
    </row>
    <row r="51" spans="2:12" x14ac:dyDescent="0.25">
      <c r="B51" s="48">
        <v>1</v>
      </c>
      <c r="C51" s="49" t="s">
        <v>34</v>
      </c>
      <c r="D51" s="50">
        <v>0.3618362786242148</v>
      </c>
      <c r="E51" s="49" t="s">
        <v>34</v>
      </c>
      <c r="F51" s="50">
        <v>0.4188576163759663</v>
      </c>
      <c r="G51" s="49" t="s">
        <v>36</v>
      </c>
      <c r="H51" s="50">
        <v>0.3544666272749562</v>
      </c>
      <c r="I51" s="49" t="s">
        <v>34</v>
      </c>
      <c r="J51" s="50">
        <v>0.35179237719930506</v>
      </c>
      <c r="K51" s="49" t="s">
        <v>34</v>
      </c>
      <c r="L51" s="50">
        <v>0.35853623463195639</v>
      </c>
    </row>
    <row r="52" spans="2:12" x14ac:dyDescent="0.25">
      <c r="B52" s="51">
        <v>2</v>
      </c>
      <c r="C52" s="52" t="s">
        <v>36</v>
      </c>
      <c r="D52" s="53">
        <v>0.20378229226206582</v>
      </c>
      <c r="E52" s="52" t="s">
        <v>36</v>
      </c>
      <c r="F52" s="53">
        <v>0.20584155448580618</v>
      </c>
      <c r="G52" s="52" t="s">
        <v>34</v>
      </c>
      <c r="H52" s="53">
        <v>0.25534042068232127</v>
      </c>
      <c r="I52" s="52" t="s">
        <v>36</v>
      </c>
      <c r="J52" s="53">
        <v>0.29645222444174302</v>
      </c>
      <c r="K52" s="52" t="s">
        <v>36</v>
      </c>
      <c r="L52" s="53">
        <v>0.25964547352284995</v>
      </c>
    </row>
    <row r="53" spans="2:12" x14ac:dyDescent="0.25">
      <c r="B53" s="51">
        <v>3</v>
      </c>
      <c r="C53" s="52" t="s">
        <v>38</v>
      </c>
      <c r="D53" s="53">
        <v>4.5638590700553539E-2</v>
      </c>
      <c r="E53" s="52" t="s">
        <v>42</v>
      </c>
      <c r="F53" s="53">
        <v>3.5986440007914296E-2</v>
      </c>
      <c r="G53" s="52" t="s">
        <v>69</v>
      </c>
      <c r="H53" s="53">
        <v>5.245357211005016E-2</v>
      </c>
      <c r="I53" s="52" t="s">
        <v>35</v>
      </c>
      <c r="J53" s="53">
        <v>4.5015863293592348E-2</v>
      </c>
      <c r="K53" s="52" t="s">
        <v>71</v>
      </c>
      <c r="L53" s="53">
        <v>1.6232837243573342E-2</v>
      </c>
    </row>
    <row r="54" spans="2:12" x14ac:dyDescent="0.25">
      <c r="B54" s="51">
        <v>4</v>
      </c>
      <c r="C54" s="54" t="s">
        <v>43</v>
      </c>
      <c r="D54" s="55">
        <v>4.1937897282684489E-2</v>
      </c>
      <c r="E54" s="52" t="s">
        <v>43</v>
      </c>
      <c r="F54" s="53">
        <v>3.1359377303130431E-2</v>
      </c>
      <c r="G54" s="52" t="s">
        <v>35</v>
      </c>
      <c r="H54" s="53">
        <v>4.3229017208938091E-2</v>
      </c>
      <c r="I54" s="52" t="s">
        <v>43</v>
      </c>
      <c r="J54" s="53">
        <v>2.5502796302651728E-2</v>
      </c>
      <c r="K54" s="52" t="s">
        <v>43</v>
      </c>
      <c r="L54" s="53">
        <v>3.0453846683540856E-2</v>
      </c>
    </row>
    <row r="55" spans="2:12" ht="15.75" thickBot="1" x14ac:dyDescent="0.3">
      <c r="B55" s="56">
        <v>5</v>
      </c>
      <c r="C55" s="57" t="s">
        <v>42</v>
      </c>
      <c r="D55" s="58">
        <v>3.3100038291361544E-2</v>
      </c>
      <c r="E55" s="59" t="s">
        <v>35</v>
      </c>
      <c r="F55" s="60">
        <v>2.5655437538804532E-2</v>
      </c>
      <c r="G55" s="59" t="s">
        <v>70</v>
      </c>
      <c r="H55" s="60">
        <v>2.7625583951340793E-2</v>
      </c>
      <c r="I55" s="59" t="s">
        <v>69</v>
      </c>
      <c r="J55" s="60">
        <v>2.4819289599495274E-2</v>
      </c>
      <c r="K55" s="59" t="s">
        <v>42</v>
      </c>
      <c r="L55" s="60">
        <v>2.1189269736802789E-2</v>
      </c>
    </row>
    <row r="56" spans="2:12" x14ac:dyDescent="0.25">
      <c r="B56" s="35"/>
      <c r="C56" s="27" t="s">
        <v>19</v>
      </c>
      <c r="D56" s="61"/>
      <c r="E56" s="62"/>
      <c r="F56" s="61"/>
      <c r="G56" s="62"/>
      <c r="H56" s="61"/>
      <c r="I56" s="62"/>
      <c r="J56" s="61"/>
      <c r="K56" s="62"/>
      <c r="L56" s="63"/>
    </row>
    <row r="57" spans="2:12" ht="16.5" thickBot="1" x14ac:dyDescent="0.3">
      <c r="B57" s="46"/>
    </row>
    <row r="58" spans="2:12" ht="15.75" thickBot="1" x14ac:dyDescent="0.3">
      <c r="C58" s="104">
        <v>2023</v>
      </c>
      <c r="D58" s="105"/>
      <c r="E58" s="105"/>
      <c r="F58" s="105"/>
      <c r="G58" s="105"/>
      <c r="H58" s="105"/>
      <c r="I58" s="105"/>
      <c r="J58" s="105"/>
      <c r="K58" s="105"/>
      <c r="L58" s="106"/>
    </row>
    <row r="59" spans="2:12" ht="15.75" thickBot="1" x14ac:dyDescent="0.3">
      <c r="B59" s="47" t="s">
        <v>33</v>
      </c>
      <c r="C59" s="110" t="s">
        <v>25</v>
      </c>
      <c r="D59" s="111"/>
      <c r="E59" s="110" t="s">
        <v>26</v>
      </c>
      <c r="F59" s="112"/>
      <c r="G59" s="110" t="s">
        <v>27</v>
      </c>
      <c r="H59" s="111"/>
      <c r="I59" s="112" t="s">
        <v>28</v>
      </c>
      <c r="J59" s="111"/>
      <c r="K59" s="112" t="s">
        <v>24</v>
      </c>
      <c r="L59" s="111"/>
    </row>
    <row r="60" spans="2:12" x14ac:dyDescent="0.25">
      <c r="B60" s="48">
        <v>1</v>
      </c>
      <c r="C60" s="49" t="s">
        <v>34</v>
      </c>
      <c r="D60" s="50">
        <v>0.40842410006208191</v>
      </c>
      <c r="E60" s="49" t="s">
        <v>34</v>
      </c>
      <c r="F60" s="50">
        <v>0.66616996867571965</v>
      </c>
      <c r="G60" s="49" t="s">
        <v>34</v>
      </c>
      <c r="H60" s="50">
        <v>0.42188955430291636</v>
      </c>
      <c r="I60" s="49" t="s">
        <v>34</v>
      </c>
      <c r="J60" s="50">
        <v>0.48316468610384361</v>
      </c>
      <c r="K60" s="49" t="s">
        <v>34</v>
      </c>
      <c r="L60" s="50">
        <v>0.49583979302630515</v>
      </c>
    </row>
    <row r="61" spans="2:12" x14ac:dyDescent="0.25">
      <c r="B61" s="51">
        <v>2</v>
      </c>
      <c r="C61" s="52" t="s">
        <v>36</v>
      </c>
      <c r="D61" s="53">
        <v>0.13255528367147201</v>
      </c>
      <c r="E61" s="52" t="s">
        <v>36</v>
      </c>
      <c r="F61" s="53">
        <v>5.5440273060144943E-2</v>
      </c>
      <c r="G61" s="52" t="s">
        <v>36</v>
      </c>
      <c r="H61" s="53">
        <v>0.25414216366417275</v>
      </c>
      <c r="I61" s="52" t="s">
        <v>36</v>
      </c>
      <c r="J61" s="53">
        <v>0.13822802385888244</v>
      </c>
      <c r="K61" s="52" t="s">
        <v>36</v>
      </c>
      <c r="L61" s="53">
        <v>0.14230814478757908</v>
      </c>
    </row>
    <row r="62" spans="2:12" x14ac:dyDescent="0.25">
      <c r="B62" s="51">
        <v>3</v>
      </c>
      <c r="C62" s="52" t="s">
        <v>35</v>
      </c>
      <c r="D62" s="53">
        <v>7.104567234406485E-2</v>
      </c>
      <c r="E62" s="52" t="s">
        <v>35</v>
      </c>
      <c r="F62" s="53">
        <v>3.710838405451794E-2</v>
      </c>
      <c r="G62" s="52" t="s">
        <v>38</v>
      </c>
      <c r="H62" s="53">
        <v>3.2201282858661785E-2</v>
      </c>
      <c r="I62" s="52" t="s">
        <v>38</v>
      </c>
      <c r="J62" s="53">
        <v>5.6964678111433908E-2</v>
      </c>
      <c r="K62" s="52" t="s">
        <v>38</v>
      </c>
      <c r="L62" s="53">
        <v>3.7831171089990866E-2</v>
      </c>
    </row>
    <row r="63" spans="2:12" x14ac:dyDescent="0.25">
      <c r="B63" s="51">
        <v>4</v>
      </c>
      <c r="C63" s="54" t="s">
        <v>37</v>
      </c>
      <c r="D63" s="55">
        <v>6.509184216989207E-2</v>
      </c>
      <c r="E63" s="52" t="s">
        <v>40</v>
      </c>
      <c r="F63" s="53">
        <v>3.4873592453554335E-2</v>
      </c>
      <c r="G63" s="52" t="s">
        <v>40</v>
      </c>
      <c r="H63" s="53">
        <v>2.9449481063485938E-2</v>
      </c>
      <c r="I63" s="52" t="s">
        <v>43</v>
      </c>
      <c r="J63" s="53">
        <v>2.8921611565432083E-2</v>
      </c>
      <c r="K63" s="52" t="s">
        <v>35</v>
      </c>
      <c r="L63" s="53">
        <v>3.7683142648735263E-2</v>
      </c>
    </row>
    <row r="64" spans="2:12" ht="15.75" thickBot="1" x14ac:dyDescent="0.3">
      <c r="B64" s="56">
        <v>5</v>
      </c>
      <c r="C64" s="57" t="s">
        <v>38</v>
      </c>
      <c r="D64" s="58">
        <v>4.2007451108356145E-2</v>
      </c>
      <c r="E64" s="59" t="s">
        <v>37</v>
      </c>
      <c r="F64" s="60">
        <v>2.2990198405645822E-2</v>
      </c>
      <c r="G64" s="59" t="s">
        <v>68</v>
      </c>
      <c r="H64" s="60">
        <v>2.8486197290713288E-2</v>
      </c>
      <c r="I64" s="59" t="s">
        <v>35</v>
      </c>
      <c r="J64" s="60">
        <v>2.4649122505081146E-2</v>
      </c>
      <c r="K64" s="59" t="s">
        <v>40</v>
      </c>
      <c r="L64" s="60">
        <v>3.1400902218749999E-2</v>
      </c>
    </row>
    <row r="65" spans="2:12" x14ac:dyDescent="0.25">
      <c r="B65" s="35"/>
      <c r="C65" s="27" t="s">
        <v>19</v>
      </c>
      <c r="D65" s="61"/>
      <c r="E65" s="62"/>
      <c r="F65" s="61"/>
      <c r="G65" s="62"/>
      <c r="H65" s="61"/>
      <c r="I65" s="62"/>
      <c r="J65" s="61"/>
      <c r="K65" s="62"/>
      <c r="L65" s="63"/>
    </row>
    <row r="66" spans="2:12" ht="15.75" thickBot="1" x14ac:dyDescent="0.3"/>
    <row r="67" spans="2:12" ht="15.75" thickBot="1" x14ac:dyDescent="0.3">
      <c r="C67" s="104">
        <v>2022</v>
      </c>
      <c r="D67" s="105"/>
      <c r="E67" s="105"/>
      <c r="F67" s="105"/>
      <c r="G67" s="105"/>
      <c r="H67" s="105"/>
      <c r="I67" s="105"/>
      <c r="J67" s="105"/>
      <c r="K67" s="105"/>
      <c r="L67" s="106"/>
    </row>
    <row r="68" spans="2:12" ht="15.75" thickBot="1" x14ac:dyDescent="0.3">
      <c r="B68" s="47" t="s">
        <v>33</v>
      </c>
      <c r="C68" s="110" t="s">
        <v>25</v>
      </c>
      <c r="D68" s="111"/>
      <c r="E68" s="110" t="s">
        <v>26</v>
      </c>
      <c r="F68" s="112"/>
      <c r="G68" s="110" t="s">
        <v>27</v>
      </c>
      <c r="H68" s="111"/>
      <c r="I68" s="112" t="s">
        <v>28</v>
      </c>
      <c r="J68" s="111"/>
      <c r="K68" s="112" t="s">
        <v>24</v>
      </c>
      <c r="L68" s="111"/>
    </row>
    <row r="69" spans="2:12" x14ac:dyDescent="0.25">
      <c r="B69" s="48">
        <v>1</v>
      </c>
      <c r="C69" s="49" t="s">
        <v>36</v>
      </c>
      <c r="D69" s="50">
        <v>0.29840044652440939</v>
      </c>
      <c r="E69" s="49" t="s">
        <v>36</v>
      </c>
      <c r="F69" s="50">
        <v>0.30245473501218878</v>
      </c>
      <c r="G69" s="49" t="s">
        <v>34</v>
      </c>
      <c r="H69" s="50">
        <v>0.42242319696706865</v>
      </c>
      <c r="I69" s="49" t="s">
        <v>34</v>
      </c>
      <c r="J69" s="50">
        <v>0.39379953271977303</v>
      </c>
      <c r="K69" s="49" t="s">
        <v>34</v>
      </c>
      <c r="L69" s="50">
        <v>0.28763109774122841</v>
      </c>
    </row>
    <row r="70" spans="2:12" x14ac:dyDescent="0.25">
      <c r="B70" s="51">
        <v>2</v>
      </c>
      <c r="C70" s="52" t="s">
        <v>37</v>
      </c>
      <c r="D70" s="53">
        <v>0.18227219608193301</v>
      </c>
      <c r="E70" s="52" t="s">
        <v>34</v>
      </c>
      <c r="F70" s="53">
        <v>0.16414977317873669</v>
      </c>
      <c r="G70" s="52" t="s">
        <v>36</v>
      </c>
      <c r="H70" s="53">
        <v>0.13653558208578168</v>
      </c>
      <c r="I70" s="52" t="s">
        <v>36</v>
      </c>
      <c r="J70" s="53">
        <v>0.19510126421942617</v>
      </c>
      <c r="K70" s="52" t="s">
        <v>36</v>
      </c>
      <c r="L70" s="53">
        <v>0.22579578833335501</v>
      </c>
    </row>
    <row r="71" spans="2:12" x14ac:dyDescent="0.25">
      <c r="B71" s="51">
        <v>3</v>
      </c>
      <c r="C71" s="52" t="s">
        <v>34</v>
      </c>
      <c r="D71" s="53">
        <v>0.11189631500116211</v>
      </c>
      <c r="E71" s="52" t="s">
        <v>37</v>
      </c>
      <c r="F71" s="53">
        <v>0.12034164521689521</v>
      </c>
      <c r="G71" s="52" t="s">
        <v>37</v>
      </c>
      <c r="H71" s="53">
        <v>0.10356728466466619</v>
      </c>
      <c r="I71" s="52" t="s">
        <v>35</v>
      </c>
      <c r="J71" s="53">
        <v>5.9399862286450084E-2</v>
      </c>
      <c r="K71" s="52" t="s">
        <v>37</v>
      </c>
      <c r="L71" s="53">
        <v>0.10307181610136616</v>
      </c>
    </row>
    <row r="72" spans="2:12" x14ac:dyDescent="0.25">
      <c r="B72" s="51">
        <v>4</v>
      </c>
      <c r="C72" s="54" t="s">
        <v>35</v>
      </c>
      <c r="D72" s="55">
        <v>6.2289221889460608E-2</v>
      </c>
      <c r="E72" s="52" t="s">
        <v>57</v>
      </c>
      <c r="F72" s="53">
        <v>3.9325149017664068E-2</v>
      </c>
      <c r="G72" s="52" t="s">
        <v>39</v>
      </c>
      <c r="H72" s="53">
        <v>4.049792836479562E-2</v>
      </c>
      <c r="I72" s="52" t="s">
        <v>38</v>
      </c>
      <c r="J72" s="53">
        <v>3.3669760267384434E-2</v>
      </c>
      <c r="K72" s="52" t="s">
        <v>35</v>
      </c>
      <c r="L72" s="53">
        <v>4.119940014194489E-2</v>
      </c>
    </row>
    <row r="73" spans="2:12" ht="15.75" thickBot="1" x14ac:dyDescent="0.3">
      <c r="B73" s="56">
        <v>5</v>
      </c>
      <c r="C73" s="57" t="s">
        <v>57</v>
      </c>
      <c r="D73" s="58">
        <v>4.8395422898410277E-2</v>
      </c>
      <c r="E73" s="59" t="s">
        <v>40</v>
      </c>
      <c r="F73" s="60">
        <v>3.7167327175956215E-2</v>
      </c>
      <c r="G73" s="59" t="s">
        <v>35</v>
      </c>
      <c r="H73" s="60">
        <v>3.9413072510929487E-2</v>
      </c>
      <c r="I73" s="59" t="s">
        <v>67</v>
      </c>
      <c r="J73" s="60">
        <v>2.9829394091391331E-2</v>
      </c>
      <c r="K73" s="59" t="s">
        <v>39</v>
      </c>
      <c r="L73" s="60">
        <v>3.0664189752468794E-2</v>
      </c>
    </row>
    <row r="74" spans="2:12" x14ac:dyDescent="0.25">
      <c r="B74" s="35"/>
      <c r="C74" s="27" t="s">
        <v>19</v>
      </c>
      <c r="D74" s="61"/>
      <c r="E74" s="62"/>
      <c r="F74" s="61"/>
      <c r="G74" s="62"/>
      <c r="H74" s="61"/>
      <c r="I74" s="62"/>
      <c r="J74" s="61"/>
      <c r="K74" s="62"/>
      <c r="L74" s="63"/>
    </row>
    <row r="75" spans="2:12" ht="15.75" thickBot="1" x14ac:dyDescent="0.3"/>
    <row r="76" spans="2:12" ht="15.75" thickBot="1" x14ac:dyDescent="0.3">
      <c r="C76" s="104">
        <v>2021</v>
      </c>
      <c r="D76" s="105"/>
      <c r="E76" s="105"/>
      <c r="F76" s="105"/>
      <c r="G76" s="105"/>
      <c r="H76" s="105"/>
      <c r="I76" s="105"/>
      <c r="J76" s="105"/>
      <c r="K76" s="105"/>
      <c r="L76" s="106"/>
    </row>
    <row r="77" spans="2:12" ht="15.75" thickBot="1" x14ac:dyDescent="0.3">
      <c r="B77" s="47" t="s">
        <v>33</v>
      </c>
      <c r="C77" s="110" t="s">
        <v>25</v>
      </c>
      <c r="D77" s="111"/>
      <c r="E77" s="110" t="s">
        <v>26</v>
      </c>
      <c r="F77" s="112"/>
      <c r="G77" s="110" t="s">
        <v>27</v>
      </c>
      <c r="H77" s="111"/>
      <c r="I77" s="112" t="s">
        <v>28</v>
      </c>
      <c r="J77" s="111"/>
      <c r="K77" s="112" t="s">
        <v>24</v>
      </c>
      <c r="L77" s="111"/>
    </row>
    <row r="78" spans="2:12" x14ac:dyDescent="0.25">
      <c r="B78" s="48">
        <v>1</v>
      </c>
      <c r="C78" s="49" t="s">
        <v>34</v>
      </c>
      <c r="D78" s="50">
        <v>0.3135762412027569</v>
      </c>
      <c r="E78" s="49" t="s">
        <v>37</v>
      </c>
      <c r="F78" s="50">
        <v>0.24562887557109719</v>
      </c>
      <c r="G78" s="49" t="s">
        <v>36</v>
      </c>
      <c r="H78" s="50">
        <v>0.33831195576210366</v>
      </c>
      <c r="I78" s="49" t="s">
        <v>36</v>
      </c>
      <c r="J78" s="50">
        <v>0.25036169692322324</v>
      </c>
      <c r="K78" s="49" t="s">
        <v>36</v>
      </c>
      <c r="L78" s="50">
        <v>0.24198990810037915</v>
      </c>
    </row>
    <row r="79" spans="2:12" x14ac:dyDescent="0.25">
      <c r="B79" s="51">
        <v>2</v>
      </c>
      <c r="C79" s="52" t="s">
        <v>37</v>
      </c>
      <c r="D79" s="53">
        <v>0.19061394694227909</v>
      </c>
      <c r="E79" s="52" t="s">
        <v>34</v>
      </c>
      <c r="F79" s="53">
        <v>0.21726276412107454</v>
      </c>
      <c r="G79" s="52" t="s">
        <v>37</v>
      </c>
      <c r="H79" s="53">
        <v>0.24624391018096983</v>
      </c>
      <c r="I79" s="52" t="s">
        <v>37</v>
      </c>
      <c r="J79" s="53">
        <v>0.20312902458246956</v>
      </c>
      <c r="K79" s="52" t="s">
        <v>37</v>
      </c>
      <c r="L79" s="53">
        <v>0.2203712589776885</v>
      </c>
    </row>
    <row r="80" spans="2:12" x14ac:dyDescent="0.25">
      <c r="B80" s="51">
        <v>3</v>
      </c>
      <c r="C80" s="52" t="s">
        <v>36</v>
      </c>
      <c r="D80" s="53">
        <v>0.14145034346818525</v>
      </c>
      <c r="E80" s="52" t="s">
        <v>36</v>
      </c>
      <c r="F80" s="53">
        <v>0.2050739797818652</v>
      </c>
      <c r="G80" s="52" t="s">
        <v>34</v>
      </c>
      <c r="H80" s="53">
        <v>0.15590558969931539</v>
      </c>
      <c r="I80" s="52" t="s">
        <v>34</v>
      </c>
      <c r="J80" s="53">
        <v>0.15380549758693232</v>
      </c>
      <c r="K80" s="52" t="s">
        <v>34</v>
      </c>
      <c r="L80" s="53">
        <v>0.20413654217010987</v>
      </c>
    </row>
    <row r="81" spans="2:12" x14ac:dyDescent="0.25">
      <c r="B81" s="51">
        <v>4</v>
      </c>
      <c r="C81" s="54" t="s">
        <v>39</v>
      </c>
      <c r="D81" s="55">
        <v>8.1218102622560739E-2</v>
      </c>
      <c r="E81" s="52" t="s">
        <v>35</v>
      </c>
      <c r="F81" s="53">
        <v>5.4337812035744955E-2</v>
      </c>
      <c r="G81" s="52" t="s">
        <v>35</v>
      </c>
      <c r="H81" s="53">
        <v>6.0648560694847198E-2</v>
      </c>
      <c r="I81" s="52" t="s">
        <v>35</v>
      </c>
      <c r="J81" s="53">
        <v>9.2469056203923053E-2</v>
      </c>
      <c r="K81" s="52" t="s">
        <v>35</v>
      </c>
      <c r="L81" s="53">
        <v>6.5846116967004945E-2</v>
      </c>
    </row>
    <row r="82" spans="2:12" ht="15.75" thickBot="1" x14ac:dyDescent="0.3">
      <c r="B82" s="56">
        <v>5</v>
      </c>
      <c r="C82" s="57" t="s">
        <v>35</v>
      </c>
      <c r="D82" s="58">
        <v>4.841152748860085E-2</v>
      </c>
      <c r="E82" s="59" t="s">
        <v>38</v>
      </c>
      <c r="F82" s="60">
        <v>4.2720095893719279E-2</v>
      </c>
      <c r="G82" s="59" t="s">
        <v>38</v>
      </c>
      <c r="H82" s="60">
        <v>3.2422038606346897E-2</v>
      </c>
      <c r="I82" s="59" t="s">
        <v>39</v>
      </c>
      <c r="J82" s="60">
        <v>3.787227172469565E-2</v>
      </c>
      <c r="K82" s="59" t="s">
        <v>38</v>
      </c>
      <c r="L82" s="60">
        <v>3.7117260302441661E-2</v>
      </c>
    </row>
    <row r="83" spans="2:12" x14ac:dyDescent="0.25">
      <c r="B83" s="35"/>
      <c r="C83" s="27" t="s">
        <v>19</v>
      </c>
      <c r="D83" s="61"/>
      <c r="E83" s="62"/>
      <c r="F83" s="61"/>
      <c r="G83" s="62"/>
      <c r="H83" s="61"/>
      <c r="I83" s="62"/>
      <c r="J83" s="61"/>
      <c r="K83" s="62"/>
      <c r="L83" s="63"/>
    </row>
    <row r="84" spans="2:12" ht="15.75" thickBot="1" x14ac:dyDescent="0.3"/>
    <row r="85" spans="2:12" ht="15.75" thickBot="1" x14ac:dyDescent="0.3">
      <c r="C85" s="104">
        <v>2020</v>
      </c>
      <c r="D85" s="105"/>
      <c r="E85" s="105"/>
      <c r="F85" s="105"/>
      <c r="G85" s="105"/>
      <c r="H85" s="105"/>
      <c r="I85" s="105"/>
      <c r="J85" s="105"/>
      <c r="K85" s="105"/>
      <c r="L85" s="106"/>
    </row>
    <row r="86" spans="2:12" ht="15.75" thickBot="1" x14ac:dyDescent="0.3">
      <c r="B86" s="47" t="s">
        <v>33</v>
      </c>
      <c r="C86" s="110" t="s">
        <v>25</v>
      </c>
      <c r="D86" s="111"/>
      <c r="E86" s="110" t="s">
        <v>26</v>
      </c>
      <c r="F86" s="112"/>
      <c r="G86" s="110" t="s">
        <v>27</v>
      </c>
      <c r="H86" s="111"/>
      <c r="I86" s="112" t="s">
        <v>28</v>
      </c>
      <c r="J86" s="111"/>
      <c r="K86" s="112" t="s">
        <v>24</v>
      </c>
      <c r="L86" s="111"/>
    </row>
    <row r="87" spans="2:12" x14ac:dyDescent="0.25">
      <c r="B87" s="48">
        <v>1</v>
      </c>
      <c r="C87" s="49" t="s">
        <v>36</v>
      </c>
      <c r="D87" s="50">
        <v>0.39791710134892466</v>
      </c>
      <c r="E87" s="49" t="s">
        <v>36</v>
      </c>
      <c r="F87" s="50">
        <v>0.39393691044487289</v>
      </c>
      <c r="G87" s="49" t="s">
        <v>34</v>
      </c>
      <c r="H87" s="50">
        <v>0.33558744459717937</v>
      </c>
      <c r="I87" s="49" t="s">
        <v>34</v>
      </c>
      <c r="J87" s="50">
        <v>0.3511527760846106</v>
      </c>
      <c r="K87" s="49" t="s">
        <v>36</v>
      </c>
      <c r="L87" s="50">
        <v>0.32534509679412299</v>
      </c>
    </row>
    <row r="88" spans="2:12" x14ac:dyDescent="0.25">
      <c r="B88" s="51">
        <v>2</v>
      </c>
      <c r="C88" s="52" t="s">
        <v>34</v>
      </c>
      <c r="D88" s="53">
        <v>0.12200392728132542</v>
      </c>
      <c r="E88" s="52" t="s">
        <v>34</v>
      </c>
      <c r="F88" s="53">
        <v>0.13658250705969013</v>
      </c>
      <c r="G88" s="52" t="s">
        <v>36</v>
      </c>
      <c r="H88" s="53">
        <v>0.27474465863219572</v>
      </c>
      <c r="I88" s="52" t="s">
        <v>36</v>
      </c>
      <c r="J88" s="53">
        <v>0.27097667700884748</v>
      </c>
      <c r="K88" s="52" t="s">
        <v>34</v>
      </c>
      <c r="L88" s="53">
        <v>0.25228534415640286</v>
      </c>
    </row>
    <row r="89" spans="2:12" x14ac:dyDescent="0.25">
      <c r="B89" s="51">
        <v>3</v>
      </c>
      <c r="C89" s="52" t="s">
        <v>35</v>
      </c>
      <c r="D89" s="53">
        <v>0.10068844863537829</v>
      </c>
      <c r="E89" s="52" t="s">
        <v>35</v>
      </c>
      <c r="F89" s="53">
        <v>5.5205462310058122E-2</v>
      </c>
      <c r="G89" s="52" t="s">
        <v>37</v>
      </c>
      <c r="H89" s="53">
        <v>0.13201610033835651</v>
      </c>
      <c r="I89" s="52" t="s">
        <v>35</v>
      </c>
      <c r="J89" s="53">
        <v>7.8829940447593852E-2</v>
      </c>
      <c r="K89" s="52" t="s">
        <v>37</v>
      </c>
      <c r="L89" s="53">
        <v>8.9145738014409906E-2</v>
      </c>
    </row>
    <row r="90" spans="2:12" x14ac:dyDescent="0.25">
      <c r="B90" s="51">
        <v>4</v>
      </c>
      <c r="C90" s="54" t="s">
        <v>37</v>
      </c>
      <c r="D90" s="55">
        <v>9.7175653674476309E-2</v>
      </c>
      <c r="E90" s="52" t="s">
        <v>41</v>
      </c>
      <c r="F90" s="53">
        <v>4.7996484375356842E-2</v>
      </c>
      <c r="G90" s="52" t="s">
        <v>35</v>
      </c>
      <c r="H90" s="53">
        <v>5.7461886225866184E-2</v>
      </c>
      <c r="I90" s="52" t="s">
        <v>37</v>
      </c>
      <c r="J90" s="53">
        <v>7.6684148061744228E-2</v>
      </c>
      <c r="K90" s="52" t="s">
        <v>35</v>
      </c>
      <c r="L90" s="53">
        <v>7.2385546826624542E-2</v>
      </c>
    </row>
    <row r="91" spans="2:12" ht="15.75" thickBot="1" x14ac:dyDescent="0.3">
      <c r="B91" s="56">
        <v>5</v>
      </c>
      <c r="C91" s="57" t="s">
        <v>38</v>
      </c>
      <c r="D91" s="58">
        <v>4.6622573580698851E-2</v>
      </c>
      <c r="E91" s="59" t="s">
        <v>37</v>
      </c>
      <c r="F91" s="60">
        <v>4.6596989797590936E-2</v>
      </c>
      <c r="G91" s="59" t="s">
        <v>41</v>
      </c>
      <c r="H91" s="60">
        <v>1.9508957224614078E-2</v>
      </c>
      <c r="I91" s="59" t="s">
        <v>39</v>
      </c>
      <c r="J91" s="60">
        <v>5.0204871753984283E-2</v>
      </c>
      <c r="K91" s="59" t="s">
        <v>39</v>
      </c>
      <c r="L91" s="60">
        <v>3.4408884173353103E-2</v>
      </c>
    </row>
    <row r="92" spans="2:12" x14ac:dyDescent="0.25">
      <c r="B92" s="35"/>
      <c r="C92" s="27" t="s">
        <v>19</v>
      </c>
      <c r="D92" s="61"/>
      <c r="E92" s="62"/>
      <c r="F92" s="61"/>
      <c r="G92" s="62"/>
      <c r="H92" s="61"/>
      <c r="I92" s="62"/>
      <c r="J92" s="61"/>
      <c r="K92" s="62"/>
      <c r="L92" s="63"/>
    </row>
    <row r="93" spans="2:12" ht="15.75" thickBot="1" x14ac:dyDescent="0.3"/>
    <row r="94" spans="2:12" ht="15.75" thickBot="1" x14ac:dyDescent="0.3">
      <c r="C94" s="104">
        <v>2019</v>
      </c>
      <c r="D94" s="105"/>
      <c r="E94" s="105"/>
      <c r="F94" s="105"/>
      <c r="G94" s="105"/>
      <c r="H94" s="105"/>
      <c r="I94" s="105"/>
      <c r="J94" s="105"/>
      <c r="K94" s="105"/>
      <c r="L94" s="106"/>
    </row>
    <row r="95" spans="2:12" ht="15.75" thickBot="1" x14ac:dyDescent="0.3">
      <c r="B95" s="47" t="s">
        <v>33</v>
      </c>
      <c r="C95" s="110" t="s">
        <v>25</v>
      </c>
      <c r="D95" s="111"/>
      <c r="E95" s="110" t="s">
        <v>26</v>
      </c>
      <c r="F95" s="112"/>
      <c r="G95" s="110" t="s">
        <v>27</v>
      </c>
      <c r="H95" s="111"/>
      <c r="I95" s="112" t="s">
        <v>28</v>
      </c>
      <c r="J95" s="111"/>
      <c r="K95" s="112" t="s">
        <v>24</v>
      </c>
      <c r="L95" s="111"/>
    </row>
    <row r="96" spans="2:12" x14ac:dyDescent="0.25">
      <c r="B96" s="48">
        <v>1</v>
      </c>
      <c r="C96" s="49" t="s">
        <v>36</v>
      </c>
      <c r="D96" s="50">
        <v>0.2492509620890852</v>
      </c>
      <c r="E96" s="49" t="s">
        <v>34</v>
      </c>
      <c r="F96" s="50">
        <v>0.3352030278305278</v>
      </c>
      <c r="G96" s="49" t="s">
        <v>36</v>
      </c>
      <c r="H96" s="50">
        <v>0.33936243510172354</v>
      </c>
      <c r="I96" s="49" t="s">
        <v>36</v>
      </c>
      <c r="J96" s="50">
        <v>0.35609961886616798</v>
      </c>
      <c r="K96" s="49" t="s">
        <v>36</v>
      </c>
      <c r="L96" s="50">
        <v>0.29406857655105323</v>
      </c>
    </row>
    <row r="97" spans="2:12" x14ac:dyDescent="0.25">
      <c r="B97" s="51">
        <v>2</v>
      </c>
      <c r="C97" s="52" t="s">
        <v>34</v>
      </c>
      <c r="D97" s="53">
        <v>0.23961330701829747</v>
      </c>
      <c r="E97" s="52" t="s">
        <v>36</v>
      </c>
      <c r="F97" s="53">
        <v>0.19320085591195352</v>
      </c>
      <c r="G97" s="52" t="s">
        <v>35</v>
      </c>
      <c r="H97" s="53">
        <v>0.19605147183941343</v>
      </c>
      <c r="I97" s="52" t="s">
        <v>35</v>
      </c>
      <c r="J97" s="53">
        <v>0.17610165151233856</v>
      </c>
      <c r="K97" s="52" t="s">
        <v>34</v>
      </c>
      <c r="L97" s="53">
        <v>0.20307597418581627</v>
      </c>
    </row>
    <row r="98" spans="2:12" x14ac:dyDescent="0.25">
      <c r="B98" s="51">
        <v>3</v>
      </c>
      <c r="C98" s="52" t="s">
        <v>35</v>
      </c>
      <c r="D98" s="53">
        <v>0.19735475076885639</v>
      </c>
      <c r="E98" s="52" t="s">
        <v>35</v>
      </c>
      <c r="F98" s="53">
        <v>0.1029647214378589</v>
      </c>
      <c r="G98" s="52" t="s">
        <v>34</v>
      </c>
      <c r="H98" s="53">
        <v>0.17672454460031237</v>
      </c>
      <c r="I98" s="52" t="s">
        <v>37</v>
      </c>
      <c r="J98" s="53">
        <v>0.13659398103086928</v>
      </c>
      <c r="K98" s="52" t="s">
        <v>35</v>
      </c>
      <c r="L98" s="53">
        <v>0.17047854757942352</v>
      </c>
    </row>
    <row r="99" spans="2:12" x14ac:dyDescent="0.25">
      <c r="B99" s="51">
        <v>4</v>
      </c>
      <c r="C99" s="54" t="s">
        <v>39</v>
      </c>
      <c r="D99" s="55">
        <v>7.6522157211780711E-2</v>
      </c>
      <c r="E99" s="52" t="s">
        <v>37</v>
      </c>
      <c r="F99" s="53">
        <v>0.10154348588636912</v>
      </c>
      <c r="G99" s="52" t="s">
        <v>39</v>
      </c>
      <c r="H99" s="53">
        <v>6.3022154142270609E-2</v>
      </c>
      <c r="I99" s="52" t="s">
        <v>34</v>
      </c>
      <c r="J99" s="53">
        <v>0.10400350688241906</v>
      </c>
      <c r="K99" s="52" t="s">
        <v>37</v>
      </c>
      <c r="L99" s="53">
        <v>7.46099436881376E-2</v>
      </c>
    </row>
    <row r="100" spans="2:12" ht="15.75" thickBot="1" x14ac:dyDescent="0.3">
      <c r="B100" s="56">
        <v>5</v>
      </c>
      <c r="C100" s="57" t="s">
        <v>38</v>
      </c>
      <c r="D100" s="58">
        <v>4.9863993675974293E-2</v>
      </c>
      <c r="E100" s="59" t="s">
        <v>39</v>
      </c>
      <c r="F100" s="60">
        <v>4.815757263584787E-2</v>
      </c>
      <c r="G100" s="59" t="s">
        <v>38</v>
      </c>
      <c r="H100" s="60">
        <v>4.0963982375075841E-2</v>
      </c>
      <c r="I100" s="59" t="s">
        <v>38</v>
      </c>
      <c r="J100" s="60">
        <v>4.7280217772729907E-2</v>
      </c>
      <c r="K100" s="59" t="s">
        <v>39</v>
      </c>
      <c r="L100" s="60">
        <v>5.5308683878983946E-2</v>
      </c>
    </row>
    <row r="101" spans="2:12" x14ac:dyDescent="0.25">
      <c r="B101" s="35"/>
      <c r="C101" s="27" t="s">
        <v>19</v>
      </c>
      <c r="D101" s="61"/>
      <c r="E101" s="62"/>
      <c r="F101" s="61"/>
      <c r="G101" s="62"/>
      <c r="H101" s="61"/>
      <c r="I101" s="62"/>
      <c r="J101" s="61"/>
      <c r="K101" s="62"/>
      <c r="L101" s="63"/>
    </row>
    <row r="102" spans="2:12" ht="15.75" thickBot="1" x14ac:dyDescent="0.3"/>
    <row r="103" spans="2:12" ht="15.75" thickBot="1" x14ac:dyDescent="0.3">
      <c r="C103" s="104">
        <v>2018</v>
      </c>
      <c r="D103" s="105"/>
      <c r="E103" s="105"/>
      <c r="F103" s="105"/>
      <c r="G103" s="105"/>
      <c r="H103" s="105"/>
      <c r="I103" s="105"/>
      <c r="J103" s="105"/>
      <c r="K103" s="105"/>
      <c r="L103" s="106"/>
    </row>
    <row r="104" spans="2:12" ht="15.75" thickBot="1" x14ac:dyDescent="0.3">
      <c r="B104" s="47" t="s">
        <v>33</v>
      </c>
      <c r="C104" s="110" t="s">
        <v>25</v>
      </c>
      <c r="D104" s="111"/>
      <c r="E104" s="110" t="s">
        <v>26</v>
      </c>
      <c r="F104" s="112"/>
      <c r="G104" s="110" t="s">
        <v>27</v>
      </c>
      <c r="H104" s="111"/>
      <c r="I104" s="112" t="s">
        <v>28</v>
      </c>
      <c r="J104" s="111"/>
      <c r="K104" s="112" t="s">
        <v>24</v>
      </c>
      <c r="L104" s="111"/>
    </row>
    <row r="105" spans="2:12" x14ac:dyDescent="0.25">
      <c r="B105" s="48">
        <v>1</v>
      </c>
      <c r="C105" s="49" t="s">
        <v>36</v>
      </c>
      <c r="D105" s="50">
        <v>0.28946070260865209</v>
      </c>
      <c r="E105" s="49" t="s">
        <v>34</v>
      </c>
      <c r="F105" s="50">
        <v>0.29112869911676803</v>
      </c>
      <c r="G105" s="49" t="s">
        <v>36</v>
      </c>
      <c r="H105" s="50">
        <v>0.33696634172038603</v>
      </c>
      <c r="I105" s="49" t="s">
        <v>36</v>
      </c>
      <c r="J105" s="50">
        <v>0.41626655118546158</v>
      </c>
      <c r="K105" s="49" t="s">
        <v>36</v>
      </c>
      <c r="L105" s="50">
        <v>0.31430562763602826</v>
      </c>
    </row>
    <row r="106" spans="2:12" x14ac:dyDescent="0.25">
      <c r="B106" s="51">
        <v>2</v>
      </c>
      <c r="C106" s="52" t="s">
        <v>34</v>
      </c>
      <c r="D106" s="53">
        <v>0.26558344113167914</v>
      </c>
      <c r="E106" s="52" t="s">
        <v>36</v>
      </c>
      <c r="F106" s="53">
        <v>0.1641363274082136</v>
      </c>
      <c r="G106" s="52" t="s">
        <v>34</v>
      </c>
      <c r="H106" s="53">
        <v>0.1974660338819256</v>
      </c>
      <c r="I106" s="52" t="s">
        <v>35</v>
      </c>
      <c r="J106" s="53">
        <v>0.1768874965027625</v>
      </c>
      <c r="K106" s="52" t="s">
        <v>34</v>
      </c>
      <c r="L106" s="53">
        <v>0.20262729705411572</v>
      </c>
    </row>
    <row r="107" spans="2:12" x14ac:dyDescent="0.25">
      <c r="B107" s="51">
        <v>3</v>
      </c>
      <c r="C107" s="52" t="s">
        <v>35</v>
      </c>
      <c r="D107" s="53">
        <v>7.969833088560116E-2</v>
      </c>
      <c r="E107" s="52" t="s">
        <v>37</v>
      </c>
      <c r="F107" s="53">
        <v>9.7869515220858766E-2</v>
      </c>
      <c r="G107" s="52" t="s">
        <v>35</v>
      </c>
      <c r="H107" s="53">
        <v>0.11295566576548412</v>
      </c>
      <c r="I107" s="52" t="s">
        <v>34</v>
      </c>
      <c r="J107" s="53">
        <v>0.10633205129049336</v>
      </c>
      <c r="K107" s="52" t="s">
        <v>35</v>
      </c>
      <c r="L107" s="53">
        <v>0.12310515761319668</v>
      </c>
    </row>
    <row r="108" spans="2:12" x14ac:dyDescent="0.25">
      <c r="B108" s="51">
        <v>4</v>
      </c>
      <c r="C108" s="54" t="s">
        <v>39</v>
      </c>
      <c r="D108" s="55">
        <v>7.1917267185717171E-2</v>
      </c>
      <c r="E108" s="52" t="s">
        <v>35</v>
      </c>
      <c r="F108" s="53">
        <v>9.5992508179889968E-2</v>
      </c>
      <c r="G108" s="52" t="s">
        <v>38</v>
      </c>
      <c r="H108" s="53">
        <v>6.4637516619201821E-2</v>
      </c>
      <c r="I108" s="52" t="s">
        <v>38</v>
      </c>
      <c r="J108" s="53">
        <v>7.2493258762424712E-2</v>
      </c>
      <c r="K108" s="52" t="s">
        <v>38</v>
      </c>
      <c r="L108" s="53">
        <v>6.5184016412708587E-2</v>
      </c>
    </row>
    <row r="109" spans="2:12" ht="15.75" thickBot="1" x14ac:dyDescent="0.3">
      <c r="B109" s="56">
        <v>5</v>
      </c>
      <c r="C109" s="57" t="s">
        <v>37</v>
      </c>
      <c r="D109" s="58">
        <v>5.7796753013520982E-2</v>
      </c>
      <c r="E109" s="59" t="s">
        <v>38</v>
      </c>
      <c r="F109" s="60">
        <v>7.5711778111165848E-2</v>
      </c>
      <c r="G109" s="59" t="s">
        <v>39</v>
      </c>
      <c r="H109" s="60">
        <v>5.8004473455376043E-2</v>
      </c>
      <c r="I109" s="59" t="s">
        <v>37</v>
      </c>
      <c r="J109" s="60">
        <v>5.7592935283507014E-2</v>
      </c>
      <c r="K109" s="59" t="s">
        <v>37</v>
      </c>
      <c r="L109" s="60">
        <v>6.2445633951298339E-2</v>
      </c>
    </row>
    <row r="110" spans="2:12" x14ac:dyDescent="0.25">
      <c r="B110" s="35"/>
      <c r="C110" s="27" t="s">
        <v>19</v>
      </c>
      <c r="D110" s="61"/>
      <c r="E110" s="62"/>
      <c r="F110" s="61"/>
      <c r="G110" s="62"/>
      <c r="H110" s="61"/>
      <c r="I110" s="62"/>
      <c r="J110" s="61"/>
      <c r="K110" s="62"/>
      <c r="L110" s="63"/>
    </row>
    <row r="111" spans="2:12" ht="15.75" thickBot="1" x14ac:dyDescent="0.3"/>
    <row r="112" spans="2:12" ht="15.75" thickBot="1" x14ac:dyDescent="0.3">
      <c r="C112" s="104">
        <v>2017</v>
      </c>
      <c r="D112" s="105"/>
      <c r="E112" s="105"/>
      <c r="F112" s="105"/>
      <c r="G112" s="105"/>
      <c r="H112" s="105"/>
      <c r="I112" s="105"/>
      <c r="J112" s="105"/>
      <c r="K112" s="105"/>
      <c r="L112" s="106"/>
    </row>
    <row r="113" spans="2:12" ht="15.75" thickBot="1" x14ac:dyDescent="0.3">
      <c r="B113" s="47" t="s">
        <v>33</v>
      </c>
      <c r="C113" s="110" t="s">
        <v>25</v>
      </c>
      <c r="D113" s="111"/>
      <c r="E113" s="110" t="s">
        <v>26</v>
      </c>
      <c r="F113" s="112"/>
      <c r="G113" s="110" t="s">
        <v>27</v>
      </c>
      <c r="H113" s="111"/>
      <c r="I113" s="112" t="s">
        <v>28</v>
      </c>
      <c r="J113" s="111"/>
      <c r="K113" s="112" t="s">
        <v>24</v>
      </c>
      <c r="L113" s="111"/>
    </row>
    <row r="114" spans="2:12" x14ac:dyDescent="0.25">
      <c r="B114" s="48">
        <v>1</v>
      </c>
      <c r="C114" s="49" t="s">
        <v>34</v>
      </c>
      <c r="D114" s="50">
        <v>0.53748300011418559</v>
      </c>
      <c r="E114" s="49" t="s">
        <v>34</v>
      </c>
      <c r="F114" s="50">
        <v>0.68093941095834853</v>
      </c>
      <c r="G114" s="49" t="s">
        <v>34</v>
      </c>
      <c r="H114" s="50">
        <v>0.25093331753372211</v>
      </c>
      <c r="I114" s="49" t="s">
        <v>36</v>
      </c>
      <c r="J114" s="50">
        <v>0.41955280941480516</v>
      </c>
      <c r="K114" s="49" t="s">
        <v>34</v>
      </c>
      <c r="L114" s="50">
        <v>0.3870017508913608</v>
      </c>
    </row>
    <row r="115" spans="2:12" x14ac:dyDescent="0.25">
      <c r="B115" s="51">
        <v>2</v>
      </c>
      <c r="C115" s="52" t="s">
        <v>35</v>
      </c>
      <c r="D115" s="53">
        <v>0.11426501165725356</v>
      </c>
      <c r="E115" s="52" t="s">
        <v>35</v>
      </c>
      <c r="F115" s="53">
        <v>6.8315712489958547E-2</v>
      </c>
      <c r="G115" s="52" t="s">
        <v>36</v>
      </c>
      <c r="H115" s="53">
        <v>0.18355660233300061</v>
      </c>
      <c r="I115" s="52" t="s">
        <v>34</v>
      </c>
      <c r="J115" s="53">
        <v>0.15713383645334822</v>
      </c>
      <c r="K115" s="52" t="s">
        <v>36</v>
      </c>
      <c r="L115" s="53">
        <v>0.20239799713187365</v>
      </c>
    </row>
    <row r="116" spans="2:12" x14ac:dyDescent="0.25">
      <c r="B116" s="51">
        <v>3</v>
      </c>
      <c r="C116" s="52" t="s">
        <v>36</v>
      </c>
      <c r="D116" s="53">
        <v>9.7141616209520928E-2</v>
      </c>
      <c r="E116" s="52" t="s">
        <v>38</v>
      </c>
      <c r="F116" s="53">
        <v>5.6430809428697687E-2</v>
      </c>
      <c r="G116" s="52" t="s">
        <v>35</v>
      </c>
      <c r="H116" s="53">
        <v>0.17936134201491294</v>
      </c>
      <c r="I116" s="52" t="s">
        <v>35</v>
      </c>
      <c r="J116" s="53">
        <v>9.5518819290816057E-2</v>
      </c>
      <c r="K116" s="52" t="s">
        <v>35</v>
      </c>
      <c r="L116" s="53">
        <v>0.11169743919407388</v>
      </c>
    </row>
    <row r="117" spans="2:12" x14ac:dyDescent="0.25">
      <c r="B117" s="51">
        <v>4</v>
      </c>
      <c r="C117" s="54" t="s">
        <v>38</v>
      </c>
      <c r="D117" s="55">
        <v>5.6180002566498979E-2</v>
      </c>
      <c r="E117" s="52" t="s">
        <v>40</v>
      </c>
      <c r="F117" s="53">
        <v>3.1285832732231809E-2</v>
      </c>
      <c r="G117" s="52" t="s">
        <v>39</v>
      </c>
      <c r="H117" s="53">
        <v>5.8432175456107731E-2</v>
      </c>
      <c r="I117" s="52" t="s">
        <v>39</v>
      </c>
      <c r="J117" s="53">
        <v>7.421876264542257E-2</v>
      </c>
      <c r="K117" s="52" t="s">
        <v>38</v>
      </c>
      <c r="L117" s="53">
        <v>5.4242480669987166E-2</v>
      </c>
    </row>
    <row r="118" spans="2:12" ht="15.75" thickBot="1" x14ac:dyDescent="0.3">
      <c r="B118" s="56">
        <v>5</v>
      </c>
      <c r="C118" s="57" t="s">
        <v>39</v>
      </c>
      <c r="D118" s="58">
        <v>4.2286121920261294E-2</v>
      </c>
      <c r="E118" s="59" t="s">
        <v>36</v>
      </c>
      <c r="F118" s="60">
        <v>2.2147988934356145E-2</v>
      </c>
      <c r="G118" s="59" t="s">
        <v>38</v>
      </c>
      <c r="H118" s="60">
        <v>4.6930920767973672E-2</v>
      </c>
      <c r="I118" s="59" t="s">
        <v>38</v>
      </c>
      <c r="J118" s="60">
        <v>5.5857946656231554E-2</v>
      </c>
      <c r="K118" s="59" t="s">
        <v>39</v>
      </c>
      <c r="L118" s="60">
        <v>4.9333567854310249E-2</v>
      </c>
    </row>
    <row r="119" spans="2:12" x14ac:dyDescent="0.25">
      <c r="B119" s="35"/>
      <c r="C119" s="27" t="s">
        <v>19</v>
      </c>
      <c r="D119" s="61"/>
      <c r="E119" s="62"/>
      <c r="F119" s="61"/>
      <c r="G119" s="62"/>
      <c r="H119" s="61"/>
      <c r="I119" s="62"/>
      <c r="J119" s="61"/>
      <c r="K119" s="62"/>
      <c r="L119" s="63"/>
    </row>
    <row r="120" spans="2:12" ht="15.75" thickBot="1" x14ac:dyDescent="0.3"/>
    <row r="121" spans="2:12" ht="15.75" thickBot="1" x14ac:dyDescent="0.3">
      <c r="C121" s="104">
        <v>2016</v>
      </c>
      <c r="D121" s="105"/>
      <c r="E121" s="105"/>
      <c r="F121" s="105"/>
      <c r="G121" s="105"/>
      <c r="H121" s="105"/>
      <c r="I121" s="105"/>
      <c r="J121" s="105"/>
      <c r="K121" s="105"/>
      <c r="L121" s="106"/>
    </row>
    <row r="122" spans="2:12" ht="15.75" thickBot="1" x14ac:dyDescent="0.3">
      <c r="B122" s="47" t="s">
        <v>33</v>
      </c>
      <c r="C122" s="110" t="s">
        <v>25</v>
      </c>
      <c r="D122" s="111"/>
      <c r="E122" s="110" t="s">
        <v>26</v>
      </c>
      <c r="F122" s="112"/>
      <c r="G122" s="110" t="s">
        <v>27</v>
      </c>
      <c r="H122" s="111"/>
      <c r="I122" s="112" t="s">
        <v>28</v>
      </c>
      <c r="J122" s="111"/>
      <c r="K122" s="112" t="s">
        <v>24</v>
      </c>
      <c r="L122" s="111"/>
    </row>
    <row r="123" spans="2:12" x14ac:dyDescent="0.25">
      <c r="B123" s="48">
        <v>1</v>
      </c>
      <c r="C123" s="49" t="s">
        <v>34</v>
      </c>
      <c r="D123" s="50">
        <v>0.37432992533712328</v>
      </c>
      <c r="E123" s="49" t="s">
        <v>34</v>
      </c>
      <c r="F123" s="50">
        <v>0.70450664066076041</v>
      </c>
      <c r="G123" s="49" t="s">
        <v>34</v>
      </c>
      <c r="H123" s="50">
        <v>0.72036049832161742</v>
      </c>
      <c r="I123" s="49" t="s">
        <v>34</v>
      </c>
      <c r="J123" s="50">
        <v>0.56408146321505581</v>
      </c>
      <c r="K123" s="49" t="s">
        <v>34</v>
      </c>
      <c r="L123" s="50">
        <v>0.61220556548670557</v>
      </c>
    </row>
    <row r="124" spans="2:12" x14ac:dyDescent="0.25">
      <c r="B124" s="51">
        <v>2</v>
      </c>
      <c r="C124" s="52" t="s">
        <v>36</v>
      </c>
      <c r="D124" s="53">
        <v>0.19020433299237574</v>
      </c>
      <c r="E124" s="52" t="s">
        <v>35</v>
      </c>
      <c r="F124" s="53">
        <v>6.4524712182160021E-2</v>
      </c>
      <c r="G124" s="52" t="s">
        <v>35</v>
      </c>
      <c r="H124" s="53">
        <v>7.8286267923812339E-2</v>
      </c>
      <c r="I124" s="52" t="s">
        <v>35</v>
      </c>
      <c r="J124" s="53">
        <v>0.12545482880936984</v>
      </c>
      <c r="K124" s="52" t="s">
        <v>35</v>
      </c>
      <c r="L124" s="53">
        <v>8.8226520659639013E-2</v>
      </c>
    </row>
    <row r="125" spans="2:12" x14ac:dyDescent="0.25">
      <c r="B125" s="51">
        <v>3</v>
      </c>
      <c r="C125" s="52" t="s">
        <v>35</v>
      </c>
      <c r="D125" s="53">
        <v>8.8396119853352093E-2</v>
      </c>
      <c r="E125" s="52" t="s">
        <v>38</v>
      </c>
      <c r="F125" s="53">
        <v>6.050314663866601E-2</v>
      </c>
      <c r="G125" s="52" t="s">
        <v>36</v>
      </c>
      <c r="H125" s="53">
        <v>5.0445781192389273E-2</v>
      </c>
      <c r="I125" s="52" t="s">
        <v>38</v>
      </c>
      <c r="J125" s="53">
        <v>7.5428576119976484E-2</v>
      </c>
      <c r="K125" s="52" t="s">
        <v>36</v>
      </c>
      <c r="L125" s="53">
        <v>7.1277867366160846E-2</v>
      </c>
    </row>
    <row r="126" spans="2:12" x14ac:dyDescent="0.25">
      <c r="B126" s="51">
        <v>4</v>
      </c>
      <c r="C126" s="54" t="s">
        <v>38</v>
      </c>
      <c r="D126" s="55">
        <v>8.0089570743059793E-2</v>
      </c>
      <c r="E126" s="52" t="s">
        <v>36</v>
      </c>
      <c r="F126" s="53">
        <v>5.8573729432605436E-2</v>
      </c>
      <c r="G126" s="52" t="s">
        <v>38</v>
      </c>
      <c r="H126" s="53">
        <v>3.1123261835855474E-2</v>
      </c>
      <c r="I126" s="52" t="s">
        <v>39</v>
      </c>
      <c r="J126" s="53">
        <v>4.6958497969769267E-2</v>
      </c>
      <c r="K126" s="52" t="s">
        <v>38</v>
      </c>
      <c r="L126" s="53">
        <v>6.011176221798166E-2</v>
      </c>
    </row>
    <row r="127" spans="2:12" ht="15.75" thickBot="1" x14ac:dyDescent="0.3">
      <c r="B127" s="56">
        <v>5</v>
      </c>
      <c r="C127" s="57" t="s">
        <v>37</v>
      </c>
      <c r="D127" s="58">
        <v>7.2176162364231189E-2</v>
      </c>
      <c r="E127" s="59" t="s">
        <v>37</v>
      </c>
      <c r="F127" s="60">
        <v>2.6111547557372172E-2</v>
      </c>
      <c r="G127" s="59" t="s">
        <v>40</v>
      </c>
      <c r="H127" s="60">
        <v>2.1611266150259722E-2</v>
      </c>
      <c r="I127" s="59" t="s">
        <v>41</v>
      </c>
      <c r="J127" s="60">
        <v>2.751495465390023E-2</v>
      </c>
      <c r="K127" s="59" t="s">
        <v>37</v>
      </c>
      <c r="L127" s="60">
        <v>2.7847542037479637E-2</v>
      </c>
    </row>
    <row r="128" spans="2:12" x14ac:dyDescent="0.25">
      <c r="B128" s="35"/>
      <c r="C128" s="27" t="s">
        <v>19</v>
      </c>
      <c r="D128" s="61"/>
      <c r="E128" s="62"/>
      <c r="F128" s="61"/>
      <c r="G128" s="62"/>
      <c r="H128" s="61"/>
      <c r="I128" s="62"/>
      <c r="J128" s="61"/>
      <c r="K128" s="62"/>
      <c r="L128" s="63"/>
    </row>
    <row r="130" spans="2:12" ht="15.75" thickBot="1" x14ac:dyDescent="0.3"/>
    <row r="131" spans="2:12" ht="15.75" thickBot="1" x14ac:dyDescent="0.3">
      <c r="C131" s="104">
        <v>2015</v>
      </c>
      <c r="D131" s="105"/>
      <c r="E131" s="105"/>
      <c r="F131" s="105"/>
      <c r="G131" s="105"/>
      <c r="H131" s="105"/>
      <c r="I131" s="105"/>
      <c r="J131" s="105"/>
      <c r="K131" s="105"/>
      <c r="L131" s="106"/>
    </row>
    <row r="132" spans="2:12" ht="15.75" thickBot="1" x14ac:dyDescent="0.3">
      <c r="B132" s="47" t="s">
        <v>33</v>
      </c>
      <c r="C132" s="110" t="s">
        <v>25</v>
      </c>
      <c r="D132" s="111"/>
      <c r="E132" s="110" t="s">
        <v>26</v>
      </c>
      <c r="F132" s="112"/>
      <c r="G132" s="110" t="s">
        <v>27</v>
      </c>
      <c r="H132" s="111"/>
      <c r="I132" s="112" t="s">
        <v>28</v>
      </c>
      <c r="J132" s="111"/>
      <c r="K132" s="112" t="s">
        <v>24</v>
      </c>
      <c r="L132" s="111"/>
    </row>
    <row r="133" spans="2:12" x14ac:dyDescent="0.25">
      <c r="B133" s="48">
        <v>1</v>
      </c>
      <c r="C133" s="49" t="s">
        <v>34</v>
      </c>
      <c r="D133" s="50">
        <v>0.30357543798851866</v>
      </c>
      <c r="E133" s="49" t="s">
        <v>34</v>
      </c>
      <c r="F133" s="50">
        <v>0.39301043510540234</v>
      </c>
      <c r="G133" s="49" t="s">
        <v>34</v>
      </c>
      <c r="H133" s="50">
        <v>0.32150194027642431</v>
      </c>
      <c r="I133" s="49" t="s">
        <v>42</v>
      </c>
      <c r="J133" s="50">
        <v>0.4658758255588768</v>
      </c>
      <c r="K133" s="49" t="s">
        <v>34</v>
      </c>
      <c r="L133" s="50">
        <v>0.27776315680842101</v>
      </c>
    </row>
    <row r="134" spans="2:12" x14ac:dyDescent="0.25">
      <c r="B134" s="51">
        <v>2</v>
      </c>
      <c r="C134" s="52" t="s">
        <v>36</v>
      </c>
      <c r="D134" s="53">
        <v>0.23278063889082029</v>
      </c>
      <c r="E134" s="52" t="s">
        <v>36</v>
      </c>
      <c r="F134" s="53">
        <v>0.16013476063241314</v>
      </c>
      <c r="G134" s="52" t="s">
        <v>42</v>
      </c>
      <c r="H134" s="53">
        <v>0.2542970797148299</v>
      </c>
      <c r="I134" s="52" t="s">
        <v>34</v>
      </c>
      <c r="J134" s="53">
        <v>0.11939863438077578</v>
      </c>
      <c r="K134" s="52" t="s">
        <v>42</v>
      </c>
      <c r="L134" s="53">
        <v>0.21342586104759631</v>
      </c>
    </row>
    <row r="135" spans="2:12" x14ac:dyDescent="0.25">
      <c r="B135" s="51">
        <v>3</v>
      </c>
      <c r="C135" s="52" t="s">
        <v>38</v>
      </c>
      <c r="D135" s="53">
        <v>0.11684406657934902</v>
      </c>
      <c r="E135" s="52" t="s">
        <v>38</v>
      </c>
      <c r="F135" s="53">
        <v>0.13933532349211655</v>
      </c>
      <c r="G135" s="52" t="s">
        <v>38</v>
      </c>
      <c r="H135" s="53">
        <v>0.11261789774022395</v>
      </c>
      <c r="I135" s="52" t="s">
        <v>36</v>
      </c>
      <c r="J135" s="53">
        <v>8.9007245049835149E-2</v>
      </c>
      <c r="K135" s="52" t="s">
        <v>36</v>
      </c>
      <c r="L135" s="53">
        <v>0.11749591495642378</v>
      </c>
    </row>
    <row r="136" spans="2:12" x14ac:dyDescent="0.25">
      <c r="B136" s="51">
        <v>4</v>
      </c>
      <c r="C136" s="52" t="s">
        <v>35</v>
      </c>
      <c r="D136" s="53">
        <v>7.4590339570385855E-2</v>
      </c>
      <c r="E136" s="52" t="s">
        <v>43</v>
      </c>
      <c r="F136" s="53">
        <v>7.123288267792012E-2</v>
      </c>
      <c r="G136" s="52" t="s">
        <v>35</v>
      </c>
      <c r="H136" s="53">
        <v>0.10719428473421655</v>
      </c>
      <c r="I136" s="52" t="s">
        <v>38</v>
      </c>
      <c r="J136" s="53">
        <v>8.7756417931545344E-2</v>
      </c>
      <c r="K136" s="52" t="s">
        <v>38</v>
      </c>
      <c r="L136" s="53">
        <v>0.11555863532701781</v>
      </c>
    </row>
    <row r="137" spans="2:12" ht="15.75" thickBot="1" x14ac:dyDescent="0.3">
      <c r="B137" s="56">
        <v>5</v>
      </c>
      <c r="C137" s="59" t="s">
        <v>42</v>
      </c>
      <c r="D137" s="60">
        <v>7.3610997177567791E-2</v>
      </c>
      <c r="E137" s="59" t="s">
        <v>35</v>
      </c>
      <c r="F137" s="60">
        <v>4.6977163282598704E-2</v>
      </c>
      <c r="G137" s="59" t="s">
        <v>36</v>
      </c>
      <c r="H137" s="60">
        <v>3.6505776937982203E-2</v>
      </c>
      <c r="I137" s="59" t="s">
        <v>35</v>
      </c>
      <c r="J137" s="60">
        <v>8.3737709680866551E-2</v>
      </c>
      <c r="K137" s="59" t="s">
        <v>35</v>
      </c>
      <c r="L137" s="60">
        <v>8.0150935723214606E-2</v>
      </c>
    </row>
    <row r="138" spans="2:12" x14ac:dyDescent="0.25">
      <c r="C138" s="27" t="s">
        <v>44</v>
      </c>
    </row>
    <row r="140" spans="2:12" ht="15.75" thickBot="1" x14ac:dyDescent="0.3"/>
    <row r="141" spans="2:12" ht="15.75" thickBot="1" x14ac:dyDescent="0.3">
      <c r="C141" s="104">
        <v>2014</v>
      </c>
      <c r="D141" s="105"/>
      <c r="E141" s="105"/>
      <c r="F141" s="105"/>
      <c r="G141" s="105"/>
      <c r="H141" s="105"/>
      <c r="I141" s="105"/>
      <c r="J141" s="105"/>
      <c r="K141" s="105"/>
      <c r="L141" s="106"/>
    </row>
    <row r="142" spans="2:12" ht="15.75" thickBot="1" x14ac:dyDescent="0.3">
      <c r="B142" s="47" t="s">
        <v>33</v>
      </c>
      <c r="C142" s="110" t="s">
        <v>25</v>
      </c>
      <c r="D142" s="111"/>
      <c r="E142" s="110" t="s">
        <v>26</v>
      </c>
      <c r="F142" s="112"/>
      <c r="G142" s="110" t="s">
        <v>27</v>
      </c>
      <c r="H142" s="111"/>
      <c r="I142" s="112" t="s">
        <v>28</v>
      </c>
      <c r="J142" s="111"/>
      <c r="K142" s="112" t="s">
        <v>24</v>
      </c>
      <c r="L142" s="111"/>
    </row>
    <row r="143" spans="2:12" x14ac:dyDescent="0.25">
      <c r="B143" s="48">
        <v>1</v>
      </c>
      <c r="C143" s="49" t="s">
        <v>42</v>
      </c>
      <c r="D143" s="50">
        <v>0.33236773237509321</v>
      </c>
      <c r="E143" s="49" t="s">
        <v>42</v>
      </c>
      <c r="F143" s="50">
        <v>0.42788263878760607</v>
      </c>
      <c r="G143" s="49" t="s">
        <v>35</v>
      </c>
      <c r="H143" s="50">
        <v>0.27045330551096003</v>
      </c>
      <c r="I143" s="49" t="s">
        <v>42</v>
      </c>
      <c r="J143" s="50">
        <v>0.34307201562215406</v>
      </c>
      <c r="K143" s="49" t="s">
        <v>42</v>
      </c>
      <c r="L143" s="50">
        <v>0.3406556141663149</v>
      </c>
    </row>
    <row r="144" spans="2:12" x14ac:dyDescent="0.25">
      <c r="B144" s="51">
        <v>2</v>
      </c>
      <c r="C144" s="52" t="s">
        <v>37</v>
      </c>
      <c r="D144" s="53">
        <v>0.18927671349785014</v>
      </c>
      <c r="E144" s="52" t="s">
        <v>34</v>
      </c>
      <c r="F144" s="53">
        <v>0.17020397966997033</v>
      </c>
      <c r="G144" s="52" t="s">
        <v>42</v>
      </c>
      <c r="H144" s="53">
        <v>0.2460205657495442</v>
      </c>
      <c r="I144" s="52" t="s">
        <v>34</v>
      </c>
      <c r="J144" s="53">
        <v>0.21162295008696541</v>
      </c>
      <c r="K144" s="52" t="s">
        <v>34</v>
      </c>
      <c r="L144" s="53">
        <v>0.16407215602381744</v>
      </c>
    </row>
    <row r="145" spans="2:12" x14ac:dyDescent="0.25">
      <c r="B145" s="51">
        <v>3</v>
      </c>
      <c r="C145" s="52" t="s">
        <v>34</v>
      </c>
      <c r="D145" s="53">
        <v>0.1279783990788298</v>
      </c>
      <c r="E145" s="52" t="s">
        <v>36</v>
      </c>
      <c r="F145" s="53">
        <v>7.3147732660168913E-2</v>
      </c>
      <c r="G145" s="52" t="s">
        <v>34</v>
      </c>
      <c r="H145" s="53">
        <v>0.14603967689893152</v>
      </c>
      <c r="I145" s="52" t="s">
        <v>35</v>
      </c>
      <c r="J145" s="53">
        <v>0.19864169559891701</v>
      </c>
      <c r="K145" s="52" t="s">
        <v>35</v>
      </c>
      <c r="L145" s="53">
        <v>0.14700383775191578</v>
      </c>
    </row>
    <row r="146" spans="2:12" x14ac:dyDescent="0.25">
      <c r="B146" s="51">
        <v>4</v>
      </c>
      <c r="C146" s="52" t="s">
        <v>36</v>
      </c>
      <c r="D146" s="53">
        <v>9.3957176050004212E-2</v>
      </c>
      <c r="E146" s="52" t="s">
        <v>38</v>
      </c>
      <c r="F146" s="53">
        <v>5.4241997597891917E-2</v>
      </c>
      <c r="G146" s="52" t="s">
        <v>36</v>
      </c>
      <c r="H146" s="53">
        <v>6.3978907060039378E-2</v>
      </c>
      <c r="I146" s="52" t="s">
        <v>39</v>
      </c>
      <c r="J146" s="53">
        <v>5.850612280644639E-2</v>
      </c>
      <c r="K146" s="52" t="s">
        <v>37</v>
      </c>
      <c r="L146" s="53">
        <v>7.0478141631138108E-2</v>
      </c>
    </row>
    <row r="147" spans="2:12" ht="15.75" thickBot="1" x14ac:dyDescent="0.3">
      <c r="B147" s="56">
        <v>5</v>
      </c>
      <c r="C147" s="59" t="s">
        <v>35</v>
      </c>
      <c r="D147" s="60">
        <v>8.8750920269381542E-2</v>
      </c>
      <c r="E147" s="59" t="s">
        <v>35</v>
      </c>
      <c r="F147" s="60">
        <v>5.1992926670941519E-2</v>
      </c>
      <c r="G147" s="59" t="s">
        <v>43</v>
      </c>
      <c r="H147" s="60">
        <v>5.033982517157546E-2</v>
      </c>
      <c r="I147" s="59" t="s">
        <v>38</v>
      </c>
      <c r="J147" s="60">
        <v>3.59263313944981E-2</v>
      </c>
      <c r="K147" s="59" t="s">
        <v>36</v>
      </c>
      <c r="L147" s="60">
        <v>5.8983898016275682E-2</v>
      </c>
    </row>
    <row r="148" spans="2:12" x14ac:dyDescent="0.25">
      <c r="C148" s="27" t="s">
        <v>44</v>
      </c>
    </row>
    <row r="150" spans="2:12" ht="15.75" thickBot="1" x14ac:dyDescent="0.3"/>
    <row r="151" spans="2:12" ht="15.75" thickBot="1" x14ac:dyDescent="0.3">
      <c r="C151" s="104" t="s">
        <v>45</v>
      </c>
      <c r="D151" s="105"/>
      <c r="E151" s="105"/>
      <c r="F151" s="105"/>
      <c r="G151" s="105"/>
      <c r="H151" s="105"/>
      <c r="I151" s="105"/>
      <c r="J151" s="105"/>
      <c r="K151" s="105"/>
      <c r="L151" s="106"/>
    </row>
    <row r="152" spans="2:12" s="35" customFormat="1" ht="15.75" thickBot="1" x14ac:dyDescent="0.3">
      <c r="B152" s="47" t="s">
        <v>33</v>
      </c>
      <c r="C152" s="110" t="s">
        <v>25</v>
      </c>
      <c r="D152" s="111"/>
      <c r="E152" s="110" t="s">
        <v>26</v>
      </c>
      <c r="F152" s="112"/>
      <c r="G152" s="110" t="s">
        <v>27</v>
      </c>
      <c r="H152" s="111"/>
      <c r="I152" s="112" t="s">
        <v>28</v>
      </c>
      <c r="J152" s="111"/>
      <c r="K152" s="112" t="s">
        <v>24</v>
      </c>
      <c r="L152" s="111"/>
    </row>
    <row r="153" spans="2:12" x14ac:dyDescent="0.25">
      <c r="B153" s="48">
        <v>1</v>
      </c>
      <c r="C153" s="49" t="s">
        <v>42</v>
      </c>
      <c r="D153" s="50">
        <v>0.46615385738994103</v>
      </c>
      <c r="E153" s="49" t="s">
        <v>34</v>
      </c>
      <c r="F153" s="50">
        <v>0.30747026911509717</v>
      </c>
      <c r="G153" s="49" t="s">
        <v>34</v>
      </c>
      <c r="H153" s="50">
        <v>0.2978874304250243</v>
      </c>
      <c r="I153" s="49" t="s">
        <v>42</v>
      </c>
      <c r="J153" s="50">
        <v>0.34632469011075351</v>
      </c>
      <c r="K153" s="49" t="s">
        <v>42</v>
      </c>
      <c r="L153" s="50">
        <v>0.38266693925582884</v>
      </c>
    </row>
    <row r="154" spans="2:12" x14ac:dyDescent="0.25">
      <c r="B154" s="51">
        <v>2</v>
      </c>
      <c r="C154" s="52" t="s">
        <v>34</v>
      </c>
      <c r="D154" s="53">
        <v>0.20530316392287476</v>
      </c>
      <c r="E154" s="52" t="s">
        <v>42</v>
      </c>
      <c r="F154" s="53">
        <v>0.27651482128091937</v>
      </c>
      <c r="G154" s="52" t="s">
        <v>42</v>
      </c>
      <c r="H154" s="53">
        <v>0.28717982398221648</v>
      </c>
      <c r="I154" s="52" t="s">
        <v>34</v>
      </c>
      <c r="J154" s="53">
        <v>0.24266413634072026</v>
      </c>
      <c r="K154" s="52" t="s">
        <v>34</v>
      </c>
      <c r="L154" s="53">
        <v>0.16126612295625661</v>
      </c>
    </row>
    <row r="155" spans="2:12" x14ac:dyDescent="0.25">
      <c r="B155" s="51">
        <v>3</v>
      </c>
      <c r="C155" s="52" t="s">
        <v>36</v>
      </c>
      <c r="D155" s="53">
        <v>7.7585265441741769E-2</v>
      </c>
      <c r="E155" s="52" t="s">
        <v>35</v>
      </c>
      <c r="F155" s="53">
        <v>0.10334888622124909</v>
      </c>
      <c r="G155" s="52" t="s">
        <v>37</v>
      </c>
      <c r="H155" s="53">
        <v>0.14714505094492308</v>
      </c>
      <c r="I155" s="52" t="s">
        <v>35</v>
      </c>
      <c r="J155" s="53">
        <v>0.10046594066716948</v>
      </c>
      <c r="K155" s="52" t="s">
        <v>35</v>
      </c>
      <c r="L155" s="53">
        <v>0.13370848060677676</v>
      </c>
    </row>
    <row r="156" spans="2:12" x14ac:dyDescent="0.25">
      <c r="B156" s="51">
        <v>4</v>
      </c>
      <c r="C156" s="52" t="s">
        <v>38</v>
      </c>
      <c r="D156" s="53">
        <v>4.6908022742662946E-2</v>
      </c>
      <c r="E156" s="52" t="s">
        <v>38</v>
      </c>
      <c r="F156" s="53">
        <v>6.5725159135766223E-2</v>
      </c>
      <c r="G156" s="52" t="s">
        <v>35</v>
      </c>
      <c r="H156" s="53">
        <v>0.10138105945106141</v>
      </c>
      <c r="I156" s="52" t="s">
        <v>37</v>
      </c>
      <c r="J156" s="53">
        <v>9.1914772380634696E-2</v>
      </c>
      <c r="K156" s="52" t="s">
        <v>37</v>
      </c>
      <c r="L156" s="53">
        <v>0.10250485517342246</v>
      </c>
    </row>
    <row r="157" spans="2:12" ht="15.75" thickBot="1" x14ac:dyDescent="0.3">
      <c r="B157" s="56">
        <v>5</v>
      </c>
      <c r="C157" s="59" t="s">
        <v>35</v>
      </c>
      <c r="D157" s="60">
        <v>4.3858663617670067E-2</v>
      </c>
      <c r="E157" s="59" t="s">
        <v>36</v>
      </c>
      <c r="F157" s="60">
        <v>6.2551833695473624E-2</v>
      </c>
      <c r="G157" s="59" t="s">
        <v>39</v>
      </c>
      <c r="H157" s="60">
        <v>4.5758776448138624E-2</v>
      </c>
      <c r="I157" s="59" t="s">
        <v>36</v>
      </c>
      <c r="J157" s="60">
        <v>5.399582946152183E-2</v>
      </c>
      <c r="K157" s="59" t="s">
        <v>36</v>
      </c>
      <c r="L157" s="60">
        <v>8.0616737105874095E-2</v>
      </c>
    </row>
    <row r="158" spans="2:12" x14ac:dyDescent="0.25">
      <c r="C158" s="27" t="s">
        <v>19</v>
      </c>
      <c r="I158" s="9"/>
    </row>
    <row r="160" spans="2:12" ht="15.75" thickBot="1" x14ac:dyDescent="0.3"/>
    <row r="161" spans="2:12" ht="15.75" thickBot="1" x14ac:dyDescent="0.3">
      <c r="C161" s="104" t="s">
        <v>46</v>
      </c>
      <c r="D161" s="105"/>
      <c r="E161" s="105"/>
      <c r="F161" s="105"/>
      <c r="G161" s="105"/>
      <c r="H161" s="105"/>
      <c r="I161" s="105"/>
      <c r="J161" s="105"/>
      <c r="K161" s="105"/>
      <c r="L161" s="106"/>
    </row>
    <row r="162" spans="2:12" s="35" customFormat="1" ht="15.75" thickBot="1" x14ac:dyDescent="0.3">
      <c r="B162" s="47" t="s">
        <v>33</v>
      </c>
      <c r="C162" s="110" t="s">
        <v>25</v>
      </c>
      <c r="D162" s="111"/>
      <c r="E162" s="110" t="s">
        <v>26</v>
      </c>
      <c r="F162" s="112"/>
      <c r="G162" s="110" t="s">
        <v>27</v>
      </c>
      <c r="H162" s="111"/>
      <c r="I162" s="112" t="s">
        <v>28</v>
      </c>
      <c r="J162" s="111"/>
      <c r="K162" s="112" t="s">
        <v>24</v>
      </c>
      <c r="L162" s="111"/>
    </row>
    <row r="163" spans="2:12" x14ac:dyDescent="0.25">
      <c r="B163" s="48">
        <v>1</v>
      </c>
      <c r="C163" s="49" t="s">
        <v>42</v>
      </c>
      <c r="D163" s="50">
        <v>0.31</v>
      </c>
      <c r="E163" s="49" t="s">
        <v>42</v>
      </c>
      <c r="F163" s="50">
        <v>0.38431195433642656</v>
      </c>
      <c r="G163" s="49" t="s">
        <v>34</v>
      </c>
      <c r="H163" s="50">
        <v>0.59044972087146708</v>
      </c>
      <c r="I163" s="49" t="s">
        <v>34</v>
      </c>
      <c r="J163" s="50">
        <v>0.30750176546728408</v>
      </c>
      <c r="K163" s="49" t="s">
        <v>34</v>
      </c>
      <c r="L163" s="50">
        <v>0.31007106764511566</v>
      </c>
    </row>
    <row r="164" spans="2:12" x14ac:dyDescent="0.25">
      <c r="B164" s="51">
        <v>2</v>
      </c>
      <c r="C164" s="52" t="s">
        <v>34</v>
      </c>
      <c r="D164" s="53">
        <v>0.25469999999999998</v>
      </c>
      <c r="E164" s="52" t="s">
        <v>34</v>
      </c>
      <c r="F164" s="53">
        <v>0.27125715701929992</v>
      </c>
      <c r="G164" s="52" t="s">
        <v>42</v>
      </c>
      <c r="H164" s="53">
        <v>0.13603769059950163</v>
      </c>
      <c r="I164" s="52" t="s">
        <v>42</v>
      </c>
      <c r="J164" s="53">
        <v>0.14713839834535405</v>
      </c>
      <c r="K164" s="52" t="s">
        <v>42</v>
      </c>
      <c r="L164" s="53">
        <v>0.21897992844267089</v>
      </c>
    </row>
    <row r="165" spans="2:12" x14ac:dyDescent="0.25">
      <c r="B165" s="51">
        <v>3</v>
      </c>
      <c r="C165" s="52" t="s">
        <v>39</v>
      </c>
      <c r="D165" s="53">
        <v>0.15720000000000001</v>
      </c>
      <c r="E165" s="52" t="s">
        <v>38</v>
      </c>
      <c r="F165" s="53">
        <v>9.7198304948442865E-2</v>
      </c>
      <c r="G165" s="52" t="s">
        <v>35</v>
      </c>
      <c r="H165" s="53">
        <v>4.2005797020208416E-2</v>
      </c>
      <c r="I165" s="52" t="s">
        <v>35</v>
      </c>
      <c r="J165" s="53">
        <v>0.14246396643650172</v>
      </c>
      <c r="K165" s="52" t="s">
        <v>35</v>
      </c>
      <c r="L165" s="53">
        <v>7.4327328150881361E-2</v>
      </c>
    </row>
    <row r="166" spans="2:12" x14ac:dyDescent="0.25">
      <c r="B166" s="51">
        <v>4</v>
      </c>
      <c r="C166" s="52" t="s">
        <v>47</v>
      </c>
      <c r="D166" s="53">
        <v>4.41E-2</v>
      </c>
      <c r="E166" s="52" t="s">
        <v>48</v>
      </c>
      <c r="F166" s="53">
        <v>4.6278395806554337E-2</v>
      </c>
      <c r="G166" s="52" t="s">
        <v>38</v>
      </c>
      <c r="H166" s="53">
        <v>3.1099073810953819E-2</v>
      </c>
      <c r="I166" s="52" t="s">
        <v>38</v>
      </c>
      <c r="J166" s="53">
        <v>7.1956812283554078E-2</v>
      </c>
      <c r="K166" s="52" t="s">
        <v>38</v>
      </c>
      <c r="L166" s="53">
        <v>4.8854779730891064E-2</v>
      </c>
    </row>
    <row r="167" spans="2:12" ht="15.75" thickBot="1" x14ac:dyDescent="0.3">
      <c r="B167" s="56">
        <v>5</v>
      </c>
      <c r="C167" s="59" t="s">
        <v>38</v>
      </c>
      <c r="D167" s="60">
        <v>4.0800000000000003E-2</v>
      </c>
      <c r="E167" s="59" t="s">
        <v>35</v>
      </c>
      <c r="F167" s="60">
        <v>3.0841969873926983E-2</v>
      </c>
      <c r="G167" s="59" t="s">
        <v>48</v>
      </c>
      <c r="H167" s="60">
        <v>2.9281263441158317E-2</v>
      </c>
      <c r="I167" s="59" t="s">
        <v>36</v>
      </c>
      <c r="J167" s="60">
        <v>4.0434930134834707E-2</v>
      </c>
      <c r="K167" s="59" t="s">
        <v>39</v>
      </c>
      <c r="L167" s="60">
        <v>3.2831326458679047E-2</v>
      </c>
    </row>
    <row r="168" spans="2:12" x14ac:dyDescent="0.25">
      <c r="C168" s="27" t="s">
        <v>19</v>
      </c>
      <c r="I168" s="9"/>
    </row>
    <row r="170" spans="2:12" ht="15.75" thickBot="1" x14ac:dyDescent="0.3"/>
    <row r="171" spans="2:12" ht="15.75" thickBot="1" x14ac:dyDescent="0.3">
      <c r="C171" s="104" t="s">
        <v>49</v>
      </c>
      <c r="D171" s="105"/>
      <c r="E171" s="105"/>
      <c r="F171" s="105"/>
      <c r="G171" s="105"/>
      <c r="H171" s="105"/>
      <c r="I171" s="105"/>
      <c r="J171" s="105"/>
      <c r="K171" s="105"/>
      <c r="L171" s="106"/>
    </row>
    <row r="172" spans="2:12" s="35" customFormat="1" ht="15.75" thickBot="1" x14ac:dyDescent="0.3">
      <c r="B172" s="47" t="s">
        <v>33</v>
      </c>
      <c r="C172" s="110" t="s">
        <v>25</v>
      </c>
      <c r="D172" s="111"/>
      <c r="E172" s="110" t="s">
        <v>26</v>
      </c>
      <c r="F172" s="112"/>
      <c r="G172" s="110" t="s">
        <v>27</v>
      </c>
      <c r="H172" s="111"/>
      <c r="I172" s="112" t="s">
        <v>28</v>
      </c>
      <c r="J172" s="111"/>
      <c r="K172" s="112" t="s">
        <v>24</v>
      </c>
      <c r="L172" s="111"/>
    </row>
    <row r="173" spans="2:12" x14ac:dyDescent="0.25">
      <c r="B173" s="48">
        <v>1</v>
      </c>
      <c r="C173" s="49" t="s">
        <v>34</v>
      </c>
      <c r="D173" s="50">
        <v>0.23980000000000001</v>
      </c>
      <c r="E173" s="49" t="s">
        <v>42</v>
      </c>
      <c r="F173" s="50">
        <v>0.33229999999999998</v>
      </c>
      <c r="G173" s="49" t="s">
        <v>34</v>
      </c>
      <c r="H173" s="50">
        <v>0.35</v>
      </c>
      <c r="I173" s="49" t="s">
        <v>34</v>
      </c>
      <c r="J173" s="50">
        <v>0.30559999999999998</v>
      </c>
      <c r="K173" s="49" t="s">
        <v>34</v>
      </c>
      <c r="L173" s="50">
        <v>0.28630037466341096</v>
      </c>
    </row>
    <row r="174" spans="2:12" x14ac:dyDescent="0.25">
      <c r="B174" s="51">
        <v>2</v>
      </c>
      <c r="C174" s="52" t="s">
        <v>38</v>
      </c>
      <c r="D174" s="53">
        <v>0.1797</v>
      </c>
      <c r="E174" s="52" t="s">
        <v>34</v>
      </c>
      <c r="F174" s="53">
        <v>0.2137</v>
      </c>
      <c r="G174" s="52" t="s">
        <v>42</v>
      </c>
      <c r="H174" s="53">
        <v>0.32</v>
      </c>
      <c r="I174" s="52" t="s">
        <v>42</v>
      </c>
      <c r="J174" s="53">
        <v>0.27539999999999998</v>
      </c>
      <c r="K174" s="52" t="s">
        <v>42</v>
      </c>
      <c r="L174" s="53">
        <v>0.28345991717759877</v>
      </c>
    </row>
    <row r="175" spans="2:12" x14ac:dyDescent="0.25">
      <c r="B175" s="51">
        <v>3</v>
      </c>
      <c r="C175" s="52" t="s">
        <v>42</v>
      </c>
      <c r="D175" s="53">
        <v>0.17680000000000001</v>
      </c>
      <c r="E175" s="52" t="s">
        <v>38</v>
      </c>
      <c r="F175" s="53">
        <v>0.13339999999999999</v>
      </c>
      <c r="G175" s="52" t="s">
        <v>38</v>
      </c>
      <c r="H175" s="53">
        <v>7.0000000000000007E-2</v>
      </c>
      <c r="I175" s="52" t="s">
        <v>38</v>
      </c>
      <c r="J175" s="53">
        <v>8.3900000000000002E-2</v>
      </c>
      <c r="K175" s="52" t="s">
        <v>38</v>
      </c>
      <c r="L175" s="53">
        <v>0.11</v>
      </c>
    </row>
    <row r="176" spans="2:12" x14ac:dyDescent="0.25">
      <c r="B176" s="51">
        <v>4</v>
      </c>
      <c r="C176" s="52" t="s">
        <v>39</v>
      </c>
      <c r="D176" s="53">
        <v>0.10829999999999999</v>
      </c>
      <c r="E176" s="52" t="s">
        <v>39</v>
      </c>
      <c r="F176" s="53">
        <v>0.1041</v>
      </c>
      <c r="G176" s="52" t="s">
        <v>35</v>
      </c>
      <c r="H176" s="53">
        <v>5.6363104789082873E-2</v>
      </c>
      <c r="I176" s="52" t="s">
        <v>39</v>
      </c>
      <c r="J176" s="53">
        <v>7.4300000000000005E-2</v>
      </c>
      <c r="K176" s="52" t="s">
        <v>39</v>
      </c>
      <c r="L176" s="53">
        <v>7.6023979735332953E-2</v>
      </c>
    </row>
    <row r="177" spans="2:12" ht="15.75" thickBot="1" x14ac:dyDescent="0.3">
      <c r="B177" s="56">
        <v>5</v>
      </c>
      <c r="C177" s="59" t="s">
        <v>36</v>
      </c>
      <c r="D177" s="60">
        <v>8.8599999999999998E-2</v>
      </c>
      <c r="E177" s="59" t="s">
        <v>36</v>
      </c>
      <c r="F177" s="60">
        <v>5.2200000000000003E-2</v>
      </c>
      <c r="G177" s="59" t="s">
        <v>39</v>
      </c>
      <c r="H177" s="60">
        <v>2.3684379109044734E-2</v>
      </c>
      <c r="I177" s="59" t="s">
        <v>36</v>
      </c>
      <c r="J177" s="60">
        <v>4.3999999999999997E-2</v>
      </c>
      <c r="K177" s="59" t="s">
        <v>36</v>
      </c>
      <c r="L177" s="60">
        <v>0.04</v>
      </c>
    </row>
    <row r="178" spans="2:12" x14ac:dyDescent="0.25">
      <c r="C178" s="27" t="s">
        <v>19</v>
      </c>
      <c r="I178" s="9"/>
    </row>
    <row r="179" spans="2:12" ht="15.75" thickBot="1" x14ac:dyDescent="0.3"/>
    <row r="180" spans="2:12" ht="15.75" thickBot="1" x14ac:dyDescent="0.3">
      <c r="C180" s="104" t="s">
        <v>50</v>
      </c>
      <c r="D180" s="105"/>
      <c r="E180" s="105"/>
      <c r="F180" s="105"/>
      <c r="G180" s="105"/>
      <c r="H180" s="105"/>
      <c r="I180" s="105"/>
      <c r="J180" s="105"/>
      <c r="K180" s="105"/>
      <c r="L180" s="106"/>
    </row>
    <row r="181" spans="2:12" s="35" customFormat="1" ht="15.75" thickBot="1" x14ac:dyDescent="0.3">
      <c r="B181" s="47" t="s">
        <v>33</v>
      </c>
      <c r="C181" s="110" t="s">
        <v>25</v>
      </c>
      <c r="D181" s="111"/>
      <c r="E181" s="110" t="s">
        <v>26</v>
      </c>
      <c r="F181" s="112"/>
      <c r="G181" s="110" t="s">
        <v>27</v>
      </c>
      <c r="H181" s="111"/>
      <c r="I181" s="112" t="s">
        <v>28</v>
      </c>
      <c r="J181" s="111"/>
      <c r="K181" s="112" t="s">
        <v>24</v>
      </c>
      <c r="L181" s="111"/>
    </row>
    <row r="182" spans="2:12" ht="16.5" customHeight="1" x14ac:dyDescent="0.25">
      <c r="B182" s="48">
        <v>1</v>
      </c>
      <c r="C182" s="52" t="s">
        <v>38</v>
      </c>
      <c r="D182" s="64">
        <v>0.17892985624219665</v>
      </c>
      <c r="E182" s="52" t="s">
        <v>42</v>
      </c>
      <c r="F182" s="64">
        <v>0.3429651362625683</v>
      </c>
      <c r="G182" s="52" t="s">
        <v>42</v>
      </c>
      <c r="H182" s="64">
        <v>0.50319019958864186</v>
      </c>
      <c r="I182" s="52" t="s">
        <v>34</v>
      </c>
      <c r="J182" s="64">
        <v>0.3524275928006399</v>
      </c>
      <c r="K182" s="52" t="s">
        <v>42</v>
      </c>
      <c r="L182" s="53">
        <v>0.31091481566141138</v>
      </c>
    </row>
    <row r="183" spans="2:12" ht="16.5" customHeight="1" x14ac:dyDescent="0.25">
      <c r="B183" s="51">
        <v>2</v>
      </c>
      <c r="C183" s="52" t="s">
        <v>42</v>
      </c>
      <c r="D183" s="64">
        <v>0.14512716909444567</v>
      </c>
      <c r="E183" s="52" t="s">
        <v>34</v>
      </c>
      <c r="F183" s="64">
        <v>0.26000150837973129</v>
      </c>
      <c r="G183" s="52" t="s">
        <v>38</v>
      </c>
      <c r="H183" s="64">
        <v>0.11516365774487375</v>
      </c>
      <c r="I183" s="52" t="s">
        <v>42</v>
      </c>
      <c r="J183" s="64">
        <v>0.2317093934961649</v>
      </c>
      <c r="K183" s="52" t="s">
        <v>34</v>
      </c>
      <c r="L183" s="53">
        <v>0.20668687724308954</v>
      </c>
    </row>
    <row r="184" spans="2:12" ht="16.5" customHeight="1" x14ac:dyDescent="0.25">
      <c r="B184" s="51">
        <v>3</v>
      </c>
      <c r="C184" s="52" t="s">
        <v>36</v>
      </c>
      <c r="D184" s="64">
        <v>0.13783465296424932</v>
      </c>
      <c r="E184" s="52" t="s">
        <v>39</v>
      </c>
      <c r="F184" s="64">
        <v>0.1181281409346524</v>
      </c>
      <c r="G184" s="52" t="s">
        <v>34</v>
      </c>
      <c r="H184" s="64">
        <v>7.4475384955330681E-2</v>
      </c>
      <c r="I184" s="52" t="s">
        <v>38</v>
      </c>
      <c r="J184" s="64">
        <v>9.9044985515191933E-2</v>
      </c>
      <c r="K184" s="52" t="s">
        <v>38</v>
      </c>
      <c r="L184" s="53">
        <v>0.12129010104672444</v>
      </c>
    </row>
    <row r="185" spans="2:12" ht="16.5" customHeight="1" x14ac:dyDescent="0.25">
      <c r="B185" s="51">
        <v>4</v>
      </c>
      <c r="C185" s="52" t="s">
        <v>39</v>
      </c>
      <c r="D185" s="64">
        <v>0.10797313917574436</v>
      </c>
      <c r="E185" s="52" t="s">
        <v>38</v>
      </c>
      <c r="F185" s="64">
        <v>0.11055454746353077</v>
      </c>
      <c r="G185" s="52" t="s">
        <v>39</v>
      </c>
      <c r="H185" s="64">
        <v>4.6455651962519717E-2</v>
      </c>
      <c r="I185" s="52" t="s">
        <v>36</v>
      </c>
      <c r="J185" s="64">
        <v>6.4682488098768101E-2</v>
      </c>
      <c r="K185" s="52" t="s">
        <v>39</v>
      </c>
      <c r="L185" s="53">
        <v>6.5792728692457531E-2</v>
      </c>
    </row>
    <row r="186" spans="2:12" ht="16.5" customHeight="1" thickBot="1" x14ac:dyDescent="0.3">
      <c r="B186" s="56">
        <v>5</v>
      </c>
      <c r="C186" s="59" t="s">
        <v>34</v>
      </c>
      <c r="D186" s="65">
        <v>8.1108511590416266E-2</v>
      </c>
      <c r="E186" s="59" t="s">
        <v>40</v>
      </c>
      <c r="F186" s="65">
        <v>4.2359502710194244E-2</v>
      </c>
      <c r="G186" s="59" t="s">
        <v>36</v>
      </c>
      <c r="H186" s="65">
        <v>4.1370253072320957E-2</v>
      </c>
      <c r="I186" s="59" t="s">
        <v>35</v>
      </c>
      <c r="J186" s="65">
        <v>6.018889247555264E-2</v>
      </c>
      <c r="K186" s="59" t="s">
        <v>36</v>
      </c>
      <c r="L186" s="60">
        <v>5.9853402710278523E-2</v>
      </c>
    </row>
    <row r="187" spans="2:12" x14ac:dyDescent="0.25">
      <c r="C187" s="27" t="s">
        <v>19</v>
      </c>
      <c r="I187" s="9"/>
    </row>
    <row r="188" spans="2:12" ht="15.75" thickBot="1" x14ac:dyDescent="0.3"/>
    <row r="189" spans="2:12" ht="15.75" thickBot="1" x14ac:dyDescent="0.3">
      <c r="C189" s="104" t="s">
        <v>51</v>
      </c>
      <c r="D189" s="105"/>
      <c r="E189" s="105"/>
      <c r="F189" s="105"/>
      <c r="G189" s="105"/>
      <c r="H189" s="105"/>
      <c r="I189" s="105"/>
      <c r="J189" s="105"/>
      <c r="K189" s="105"/>
      <c r="L189" s="106"/>
    </row>
    <row r="190" spans="2:12" s="35" customFormat="1" ht="16.5" customHeight="1" thickBot="1" x14ac:dyDescent="0.3">
      <c r="B190" s="47" t="s">
        <v>33</v>
      </c>
      <c r="C190" s="110" t="s">
        <v>25</v>
      </c>
      <c r="D190" s="111"/>
      <c r="E190" s="110" t="s">
        <v>26</v>
      </c>
      <c r="F190" s="112"/>
      <c r="G190" s="110" t="s">
        <v>27</v>
      </c>
      <c r="H190" s="111"/>
      <c r="I190" s="112" t="s">
        <v>28</v>
      </c>
      <c r="J190" s="111"/>
      <c r="K190" s="110" t="s">
        <v>24</v>
      </c>
      <c r="L190" s="111"/>
    </row>
    <row r="191" spans="2:12" ht="16.5" customHeight="1" x14ac:dyDescent="0.25">
      <c r="B191" s="48">
        <v>1</v>
      </c>
      <c r="C191" s="52" t="s">
        <v>38</v>
      </c>
      <c r="D191" s="64">
        <v>0.29477751328312246</v>
      </c>
      <c r="E191" s="52" t="s">
        <v>34</v>
      </c>
      <c r="F191" s="64">
        <v>0.3011795852095927</v>
      </c>
      <c r="G191" s="52" t="s">
        <v>34</v>
      </c>
      <c r="H191" s="64">
        <v>0.30728880711294509</v>
      </c>
      <c r="I191" s="52" t="s">
        <v>42</v>
      </c>
      <c r="J191" s="64">
        <v>0.22773424726530614</v>
      </c>
      <c r="K191" s="52" t="s">
        <v>34</v>
      </c>
      <c r="L191" s="53">
        <v>0.22900756703176103</v>
      </c>
    </row>
    <row r="192" spans="2:12" ht="16.5" customHeight="1" x14ac:dyDescent="0.25">
      <c r="B192" s="51">
        <v>2</v>
      </c>
      <c r="C192" s="52" t="s">
        <v>42</v>
      </c>
      <c r="D192" s="64">
        <v>0.23600335322798791</v>
      </c>
      <c r="E192" s="52" t="s">
        <v>38</v>
      </c>
      <c r="F192" s="64">
        <v>0.16357216528487603</v>
      </c>
      <c r="G192" s="52" t="s">
        <v>42</v>
      </c>
      <c r="H192" s="64">
        <v>0.15385780653321035</v>
      </c>
      <c r="I192" s="52" t="s">
        <v>38</v>
      </c>
      <c r="J192" s="64">
        <v>0.17891186100887466</v>
      </c>
      <c r="K192" s="52" t="s">
        <v>42</v>
      </c>
      <c r="L192" s="53">
        <v>0.19525108341433992</v>
      </c>
    </row>
    <row r="193" spans="2:12" ht="16.5" customHeight="1" x14ac:dyDescent="0.25">
      <c r="B193" s="51">
        <v>3</v>
      </c>
      <c r="C193" s="52" t="s">
        <v>34</v>
      </c>
      <c r="D193" s="64">
        <v>0.19305265367278152</v>
      </c>
      <c r="E193" s="52" t="s">
        <v>42</v>
      </c>
      <c r="F193" s="64">
        <v>0.15860373965943791</v>
      </c>
      <c r="G193" s="52" t="s">
        <v>38</v>
      </c>
      <c r="H193" s="64">
        <v>0.13916533492265704</v>
      </c>
      <c r="I193" s="52" t="s">
        <v>34</v>
      </c>
      <c r="J193" s="64">
        <v>0.13642429174869</v>
      </c>
      <c r="K193" s="52" t="s">
        <v>38</v>
      </c>
      <c r="L193" s="53">
        <v>0.1902526287334261</v>
      </c>
    </row>
    <row r="194" spans="2:12" ht="16.5" customHeight="1" x14ac:dyDescent="0.25">
      <c r="B194" s="51">
        <v>4</v>
      </c>
      <c r="C194" s="52" t="s">
        <v>52</v>
      </c>
      <c r="D194" s="64">
        <v>5.1333333341641585E-2</v>
      </c>
      <c r="E194" s="52" t="s">
        <v>39</v>
      </c>
      <c r="F194" s="64">
        <v>6.1998539269063499E-2</v>
      </c>
      <c r="G194" s="52" t="s">
        <v>53</v>
      </c>
      <c r="H194" s="64">
        <v>6.3288383041154875E-2</v>
      </c>
      <c r="I194" s="52" t="s">
        <v>36</v>
      </c>
      <c r="J194" s="64">
        <v>6.4817120460177985E-2</v>
      </c>
      <c r="K194" s="52" t="s">
        <v>39</v>
      </c>
      <c r="L194" s="53">
        <v>5.3856985940022417E-2</v>
      </c>
    </row>
    <row r="195" spans="2:12" ht="16.5" customHeight="1" thickBot="1" x14ac:dyDescent="0.3">
      <c r="B195" s="56">
        <v>5</v>
      </c>
      <c r="C195" s="59" t="s">
        <v>39</v>
      </c>
      <c r="D195" s="65">
        <v>4.7605112303065869E-2</v>
      </c>
      <c r="E195" s="59" t="s">
        <v>54</v>
      </c>
      <c r="F195" s="65">
        <v>5.6675434273737911E-2</v>
      </c>
      <c r="G195" s="59" t="s">
        <v>39</v>
      </c>
      <c r="H195" s="65">
        <v>6.2519427791450352E-2</v>
      </c>
      <c r="I195" s="59" t="s">
        <v>52</v>
      </c>
      <c r="J195" s="65">
        <v>5.3972688867796381E-2</v>
      </c>
      <c r="K195" s="59" t="s">
        <v>52</v>
      </c>
      <c r="L195" s="60">
        <v>4.9259886785075056E-2</v>
      </c>
    </row>
    <row r="196" spans="2:12" x14ac:dyDescent="0.25">
      <c r="C196" s="27" t="s">
        <v>19</v>
      </c>
      <c r="I196" s="9"/>
    </row>
    <row r="197" spans="2:12" ht="15.75" thickBot="1" x14ac:dyDescent="0.3"/>
    <row r="198" spans="2:12" ht="15.75" thickBot="1" x14ac:dyDescent="0.3">
      <c r="C198" s="104" t="s">
        <v>55</v>
      </c>
      <c r="D198" s="105"/>
      <c r="E198" s="105"/>
      <c r="F198" s="105"/>
      <c r="G198" s="105"/>
      <c r="H198" s="105"/>
      <c r="I198" s="105"/>
      <c r="J198" s="105"/>
      <c r="K198" s="105"/>
      <c r="L198" s="106"/>
    </row>
    <row r="199" spans="2:12" s="35" customFormat="1" ht="15" customHeight="1" thickBot="1" x14ac:dyDescent="0.3">
      <c r="B199" s="47" t="s">
        <v>33</v>
      </c>
      <c r="C199" s="110" t="s">
        <v>25</v>
      </c>
      <c r="D199" s="111"/>
      <c r="E199" s="110" t="s">
        <v>26</v>
      </c>
      <c r="F199" s="112"/>
      <c r="G199" s="110" t="s">
        <v>27</v>
      </c>
      <c r="H199" s="111"/>
      <c r="I199" s="112" t="s">
        <v>28</v>
      </c>
      <c r="J199" s="111"/>
      <c r="K199" s="112" t="s">
        <v>24</v>
      </c>
      <c r="L199" s="111"/>
    </row>
    <row r="200" spans="2:12" x14ac:dyDescent="0.25">
      <c r="B200" s="48">
        <v>1</v>
      </c>
      <c r="C200" s="52" t="s">
        <v>42</v>
      </c>
      <c r="D200" s="64">
        <v>0.25630478597028661</v>
      </c>
      <c r="E200" s="52" t="s">
        <v>38</v>
      </c>
      <c r="F200" s="64">
        <v>0.19305265367278152</v>
      </c>
      <c r="G200" s="52" t="s">
        <v>34</v>
      </c>
      <c r="H200" s="53">
        <v>0.3011795852095927</v>
      </c>
      <c r="I200" s="66" t="s">
        <v>42</v>
      </c>
      <c r="J200" s="53">
        <v>0.2639891869835107</v>
      </c>
      <c r="K200" s="66" t="s">
        <v>42</v>
      </c>
      <c r="L200" s="53">
        <v>0.35182597782234809</v>
      </c>
    </row>
    <row r="201" spans="2:12" x14ac:dyDescent="0.25">
      <c r="B201" s="51">
        <v>2</v>
      </c>
      <c r="C201" s="52" t="s">
        <v>38</v>
      </c>
      <c r="D201" s="64">
        <v>0.23019217400644088</v>
      </c>
      <c r="E201" s="52" t="s">
        <v>42</v>
      </c>
      <c r="F201" s="64">
        <v>0.29477751328312246</v>
      </c>
      <c r="G201" s="52" t="s">
        <v>38</v>
      </c>
      <c r="H201" s="53">
        <v>0.16357216528487603</v>
      </c>
      <c r="I201" s="66" t="s">
        <v>38</v>
      </c>
      <c r="J201" s="53">
        <v>0.20988272289956675</v>
      </c>
      <c r="K201" s="66" t="s">
        <v>38</v>
      </c>
      <c r="L201" s="53">
        <v>0.22175283697902232</v>
      </c>
    </row>
    <row r="202" spans="2:12" x14ac:dyDescent="0.25">
      <c r="B202" s="51">
        <v>3</v>
      </c>
      <c r="C202" s="52" t="s">
        <v>39</v>
      </c>
      <c r="D202" s="64">
        <v>0.1580928973932906</v>
      </c>
      <c r="E202" s="52" t="s">
        <v>34</v>
      </c>
      <c r="F202" s="64">
        <v>0.23600335322798791</v>
      </c>
      <c r="G202" s="52" t="s">
        <v>42</v>
      </c>
      <c r="H202" s="53">
        <v>0.15860373965943791</v>
      </c>
      <c r="I202" s="66" t="s">
        <v>39</v>
      </c>
      <c r="J202" s="53">
        <v>0.20343753734598768</v>
      </c>
      <c r="K202" s="66" t="s">
        <v>39</v>
      </c>
      <c r="L202" s="53">
        <v>0.12054737477765448</v>
      </c>
    </row>
    <row r="203" spans="2:12" x14ac:dyDescent="0.25">
      <c r="B203" s="51">
        <v>4</v>
      </c>
      <c r="C203" s="52" t="s">
        <v>35</v>
      </c>
      <c r="D203" s="64">
        <v>6.1491841506567411E-2</v>
      </c>
      <c r="E203" s="52" t="s">
        <v>52</v>
      </c>
      <c r="F203" s="64">
        <v>4.7605112303065869E-2</v>
      </c>
      <c r="G203" s="52" t="s">
        <v>39</v>
      </c>
      <c r="H203" s="53">
        <v>6.1998539269063499E-2</v>
      </c>
      <c r="I203" s="66" t="s">
        <v>34</v>
      </c>
      <c r="J203" s="53">
        <v>7.1562289857473482E-2</v>
      </c>
      <c r="K203" s="66" t="s">
        <v>34</v>
      </c>
      <c r="L203" s="53">
        <v>7.589006670836719E-2</v>
      </c>
    </row>
    <row r="204" spans="2:12" ht="15.75" thickBot="1" x14ac:dyDescent="0.3">
      <c r="B204" s="56">
        <v>5</v>
      </c>
      <c r="C204" s="59" t="s">
        <v>34</v>
      </c>
      <c r="D204" s="65">
        <v>6.0637007703078387E-2</v>
      </c>
      <c r="E204" s="59" t="s">
        <v>39</v>
      </c>
      <c r="F204" s="65">
        <v>1.33549120294842E-2</v>
      </c>
      <c r="G204" s="59" t="s">
        <v>54</v>
      </c>
      <c r="H204" s="60">
        <v>5.6675434273737911E-2</v>
      </c>
      <c r="I204" s="67" t="s">
        <v>52</v>
      </c>
      <c r="J204" s="60">
        <v>5.182995474019942E-2</v>
      </c>
      <c r="K204" s="67" t="s">
        <v>52</v>
      </c>
      <c r="L204" s="60">
        <v>2.4260868087121981E-2</v>
      </c>
    </row>
    <row r="205" spans="2:12" x14ac:dyDescent="0.25">
      <c r="C205" s="27" t="s">
        <v>19</v>
      </c>
      <c r="I205" s="9"/>
    </row>
    <row r="206" spans="2:12" ht="15.75" thickBot="1" x14ac:dyDescent="0.3"/>
    <row r="207" spans="2:12" ht="15.75" thickBot="1" x14ac:dyDescent="0.3">
      <c r="C207" s="104" t="s">
        <v>56</v>
      </c>
      <c r="D207" s="105"/>
      <c r="E207" s="105"/>
      <c r="F207" s="105"/>
      <c r="G207" s="105"/>
      <c r="H207" s="105"/>
      <c r="I207" s="105"/>
      <c r="J207" s="105"/>
      <c r="K207" s="105"/>
      <c r="L207" s="106"/>
    </row>
    <row r="208" spans="2:12" ht="15.75" thickBot="1" x14ac:dyDescent="0.3">
      <c r="B208" s="47" t="s">
        <v>33</v>
      </c>
      <c r="C208" s="113" t="s">
        <v>25</v>
      </c>
      <c r="D208" s="114"/>
      <c r="E208" s="113" t="s">
        <v>26</v>
      </c>
      <c r="F208" s="115"/>
      <c r="G208" s="113" t="s">
        <v>27</v>
      </c>
      <c r="H208" s="114"/>
      <c r="I208" s="115" t="s">
        <v>28</v>
      </c>
      <c r="J208" s="114"/>
      <c r="K208" s="113" t="s">
        <v>24</v>
      </c>
      <c r="L208" s="114"/>
    </row>
    <row r="209" spans="2:12" x14ac:dyDescent="0.25">
      <c r="B209" s="48">
        <v>1</v>
      </c>
      <c r="C209" s="52" t="s">
        <v>38</v>
      </c>
      <c r="D209" s="64">
        <v>0.28168370012720945</v>
      </c>
      <c r="E209" s="52" t="s">
        <v>38</v>
      </c>
      <c r="F209" s="64">
        <v>0.3300237188673637</v>
      </c>
      <c r="G209" s="52" t="s">
        <v>38</v>
      </c>
      <c r="H209" s="53">
        <v>0.2940167532393641</v>
      </c>
      <c r="I209" s="52" t="s">
        <v>38</v>
      </c>
      <c r="J209" s="53">
        <v>0.33962924166167402</v>
      </c>
      <c r="K209" s="52" t="s">
        <v>38</v>
      </c>
      <c r="L209" s="53">
        <v>0.31418933419281031</v>
      </c>
    </row>
    <row r="210" spans="2:12" x14ac:dyDescent="0.25">
      <c r="B210" s="51">
        <v>2</v>
      </c>
      <c r="C210" s="52" t="s">
        <v>42</v>
      </c>
      <c r="D210" s="64">
        <v>0.17968842699778473</v>
      </c>
      <c r="E210" s="52" t="s">
        <v>39</v>
      </c>
      <c r="F210" s="64">
        <v>0.13157180512222894</v>
      </c>
      <c r="G210" s="52" t="s">
        <v>42</v>
      </c>
      <c r="H210" s="53">
        <v>0.16807516980739221</v>
      </c>
      <c r="I210" s="52" t="s">
        <v>42</v>
      </c>
      <c r="J210" s="53">
        <v>0.13018375275921251</v>
      </c>
      <c r="K210" s="52" t="s">
        <v>42</v>
      </c>
      <c r="L210" s="53">
        <v>0.14755107168760812</v>
      </c>
    </row>
    <row r="211" spans="2:12" x14ac:dyDescent="0.25">
      <c r="B211" s="51">
        <v>3</v>
      </c>
      <c r="C211" s="52" t="s">
        <v>35</v>
      </c>
      <c r="D211" s="64">
        <v>9.6519093162462877E-2</v>
      </c>
      <c r="E211" s="52" t="s">
        <v>42</v>
      </c>
      <c r="F211" s="64">
        <v>0.11289194514654891</v>
      </c>
      <c r="G211" s="52" t="s">
        <v>39</v>
      </c>
      <c r="H211" s="53">
        <v>0.1386235263154377</v>
      </c>
      <c r="I211" s="52" t="s">
        <v>35</v>
      </c>
      <c r="J211" s="53">
        <v>9.0079311254517638E-2</v>
      </c>
      <c r="K211" s="52" t="s">
        <v>39</v>
      </c>
      <c r="L211" s="53">
        <v>9.7386466771087934E-2</v>
      </c>
    </row>
    <row r="212" spans="2:12" x14ac:dyDescent="0.25">
      <c r="B212" s="51">
        <v>4</v>
      </c>
      <c r="C212" s="52" t="s">
        <v>34</v>
      </c>
      <c r="D212" s="64">
        <v>8.1459321292800382E-2</v>
      </c>
      <c r="E212" s="52" t="s">
        <v>34</v>
      </c>
      <c r="F212" s="64">
        <v>4.8602084015121901E-2</v>
      </c>
      <c r="G212" s="52" t="s">
        <v>34</v>
      </c>
      <c r="H212" s="53">
        <v>7.5738003440946083E-2</v>
      </c>
      <c r="I212" s="52" t="s">
        <v>39</v>
      </c>
      <c r="J212" s="53">
        <v>8.8579284362960253E-2</v>
      </c>
      <c r="K212" s="52" t="s">
        <v>35</v>
      </c>
      <c r="L212" s="53">
        <v>5.9103704851416784E-2</v>
      </c>
    </row>
    <row r="213" spans="2:12" ht="15.75" thickBot="1" x14ac:dyDescent="0.3">
      <c r="B213" s="56">
        <v>5</v>
      </c>
      <c r="C213" s="59" t="s">
        <v>52</v>
      </c>
      <c r="D213" s="65">
        <v>6.5035227337064266E-2</v>
      </c>
      <c r="E213" s="59" t="s">
        <v>57</v>
      </c>
      <c r="F213" s="65">
        <v>4.1675621512522881E-2</v>
      </c>
      <c r="G213" s="59" t="s">
        <v>36</v>
      </c>
      <c r="H213" s="60">
        <v>4.4585199543497739E-2</v>
      </c>
      <c r="I213" s="59" t="s">
        <v>54</v>
      </c>
      <c r="J213" s="60">
        <v>4.7062136143796222E-2</v>
      </c>
      <c r="K213" s="59" t="s">
        <v>34</v>
      </c>
      <c r="L213" s="60">
        <v>5.282038110097223E-2</v>
      </c>
    </row>
    <row r="214" spans="2:12" x14ac:dyDescent="0.25">
      <c r="C214" s="27" t="s">
        <v>19</v>
      </c>
      <c r="I214" s="9"/>
    </row>
  </sheetData>
  <mergeCells count="120">
    <mergeCell ref="C198:L198"/>
    <mergeCell ref="C199:D199"/>
    <mergeCell ref="E199:F199"/>
    <mergeCell ref="G199:H199"/>
    <mergeCell ref="I199:J199"/>
    <mergeCell ref="K199:L199"/>
    <mergeCell ref="C207:L207"/>
    <mergeCell ref="C208:D208"/>
    <mergeCell ref="E208:F208"/>
    <mergeCell ref="G208:H208"/>
    <mergeCell ref="I208:J208"/>
    <mergeCell ref="K208:L208"/>
    <mergeCell ref="C180:L180"/>
    <mergeCell ref="C181:D181"/>
    <mergeCell ref="E181:F181"/>
    <mergeCell ref="G181:H181"/>
    <mergeCell ref="I181:J181"/>
    <mergeCell ref="K181:L181"/>
    <mergeCell ref="C189:L189"/>
    <mergeCell ref="C190:D190"/>
    <mergeCell ref="E190:F190"/>
    <mergeCell ref="G190:H190"/>
    <mergeCell ref="I190:J190"/>
    <mergeCell ref="K190:L190"/>
    <mergeCell ref="C161:L161"/>
    <mergeCell ref="C162:D162"/>
    <mergeCell ref="E162:F162"/>
    <mergeCell ref="G162:H162"/>
    <mergeCell ref="I162:J162"/>
    <mergeCell ref="K162:L162"/>
    <mergeCell ref="C171:L171"/>
    <mergeCell ref="C172:D172"/>
    <mergeCell ref="E172:F172"/>
    <mergeCell ref="G172:H172"/>
    <mergeCell ref="I172:J172"/>
    <mergeCell ref="K172:L172"/>
    <mergeCell ref="C141:L141"/>
    <mergeCell ref="C142:D142"/>
    <mergeCell ref="E142:F142"/>
    <mergeCell ref="G142:H142"/>
    <mergeCell ref="I142:J142"/>
    <mergeCell ref="K142:L142"/>
    <mergeCell ref="C151:L151"/>
    <mergeCell ref="C152:D152"/>
    <mergeCell ref="E152:F152"/>
    <mergeCell ref="G152:H152"/>
    <mergeCell ref="I152:J152"/>
    <mergeCell ref="K152:L152"/>
    <mergeCell ref="C121:L121"/>
    <mergeCell ref="C122:D122"/>
    <mergeCell ref="E122:F122"/>
    <mergeCell ref="G122:H122"/>
    <mergeCell ref="I122:J122"/>
    <mergeCell ref="K122:L122"/>
    <mergeCell ref="C131:L131"/>
    <mergeCell ref="C132:D132"/>
    <mergeCell ref="E132:F132"/>
    <mergeCell ref="G132:H132"/>
    <mergeCell ref="I132:J132"/>
    <mergeCell ref="K132:L132"/>
    <mergeCell ref="F11:H11"/>
    <mergeCell ref="C13:D13"/>
    <mergeCell ref="E13:F13"/>
    <mergeCell ref="G13:H13"/>
    <mergeCell ref="I13:J13"/>
    <mergeCell ref="K13:L13"/>
    <mergeCell ref="C103:L103"/>
    <mergeCell ref="C104:D104"/>
    <mergeCell ref="E104:F104"/>
    <mergeCell ref="G104:H104"/>
    <mergeCell ref="I104:J104"/>
    <mergeCell ref="K104:L104"/>
    <mergeCell ref="K50:L50"/>
    <mergeCell ref="C49:L49"/>
    <mergeCell ref="C50:D50"/>
    <mergeCell ref="E50:F50"/>
    <mergeCell ref="G50:H50"/>
    <mergeCell ref="I50:J50"/>
    <mergeCell ref="C94:L94"/>
    <mergeCell ref="C95:D95"/>
    <mergeCell ref="E95:F95"/>
    <mergeCell ref="G95:H95"/>
    <mergeCell ref="I95:J95"/>
    <mergeCell ref="K95:L95"/>
    <mergeCell ref="C67:L67"/>
    <mergeCell ref="C68:D68"/>
    <mergeCell ref="E68:F68"/>
    <mergeCell ref="G68:H68"/>
    <mergeCell ref="I68:J68"/>
    <mergeCell ref="K68:L68"/>
    <mergeCell ref="C112:L112"/>
    <mergeCell ref="C113:D113"/>
    <mergeCell ref="E113:F113"/>
    <mergeCell ref="G113:H113"/>
    <mergeCell ref="I113:J113"/>
    <mergeCell ref="K113:L113"/>
    <mergeCell ref="C76:L76"/>
    <mergeCell ref="C77:D77"/>
    <mergeCell ref="E77:F77"/>
    <mergeCell ref="G77:H77"/>
    <mergeCell ref="I77:J77"/>
    <mergeCell ref="K77:L77"/>
    <mergeCell ref="C85:L85"/>
    <mergeCell ref="C86:D86"/>
    <mergeCell ref="E86:F86"/>
    <mergeCell ref="G86:H86"/>
    <mergeCell ref="I86:J86"/>
    <mergeCell ref="K86:L86"/>
    <mergeCell ref="C41:L41"/>
    <mergeCell ref="C42:D42"/>
    <mergeCell ref="E42:F42"/>
    <mergeCell ref="G42:H42"/>
    <mergeCell ref="I42:J42"/>
    <mergeCell ref="K42:L42"/>
    <mergeCell ref="C58:L58"/>
    <mergeCell ref="C59:D59"/>
    <mergeCell ref="E59:F59"/>
    <mergeCell ref="G59:H59"/>
    <mergeCell ref="I59:J59"/>
    <mergeCell ref="K59:L59"/>
  </mergeCells>
  <pageMargins left="0.7" right="0.7" top="0.75" bottom="0.75" header="0.3" footer="0.3"/>
  <pageSetup paperSize="9" orientation="portrait" verticalDpi="0" r:id="rId1"/>
  <ignoredErrors>
    <ignoredError sqref="K16:K2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237"/>
  <sheetViews>
    <sheetView showGridLines="0" tabSelected="1" workbookViewId="0">
      <pane ySplit="13" topLeftCell="A224" activePane="bottomLeft" state="frozen"/>
      <selection pane="bottomLeft" activeCell="D240" sqref="D240"/>
    </sheetView>
  </sheetViews>
  <sheetFormatPr baseColWidth="10" defaultRowHeight="15" x14ac:dyDescent="0.25"/>
  <cols>
    <col min="1" max="1" width="25.140625" customWidth="1"/>
    <col min="2" max="2" width="17" customWidth="1"/>
    <col min="3" max="3" width="21.42578125" style="15" customWidth="1"/>
    <col min="4" max="4" width="23.5703125" style="15" customWidth="1"/>
    <col min="5" max="5" width="22.85546875" style="15" customWidth="1"/>
    <col min="6" max="6" width="12.28515625" bestFit="1" customWidth="1"/>
    <col min="7" max="8" width="11.42578125" customWidth="1"/>
    <col min="9" max="9" width="13.5703125" bestFit="1" customWidth="1"/>
  </cols>
  <sheetData>
    <row r="9" spans="2:5" ht="15.75" thickBot="1" x14ac:dyDescent="0.3"/>
    <row r="10" spans="2:5" ht="15.75" thickBot="1" x14ac:dyDescent="0.3">
      <c r="C10" s="116" t="s">
        <v>15</v>
      </c>
      <c r="D10" s="117"/>
      <c r="E10" s="16" t="s">
        <v>16</v>
      </c>
    </row>
    <row r="11" spans="2:5" x14ac:dyDescent="0.25">
      <c r="B11" s="72" t="s">
        <v>63</v>
      </c>
    </row>
    <row r="12" spans="2:5" x14ac:dyDescent="0.25">
      <c r="B12" s="72"/>
    </row>
    <row r="13" spans="2:5" s="19" customFormat="1" x14ac:dyDescent="0.25">
      <c r="B13" s="17" t="s">
        <v>17</v>
      </c>
      <c r="C13" s="18" t="s">
        <v>58</v>
      </c>
      <c r="D13" s="68" t="s">
        <v>0</v>
      </c>
      <c r="E13" s="15"/>
    </row>
    <row r="14" spans="2:5" x14ac:dyDescent="0.25">
      <c r="B14" s="20">
        <v>39083</v>
      </c>
      <c r="C14" s="69">
        <v>27575002.859999999</v>
      </c>
      <c r="D14" s="21">
        <v>13626.860400000001</v>
      </c>
    </row>
    <row r="15" spans="2:5" x14ac:dyDescent="0.25">
      <c r="B15" s="22">
        <v>39114</v>
      </c>
      <c r="C15" s="70">
        <v>17740872.850000001</v>
      </c>
      <c r="D15" s="23">
        <v>8432.3111200000003</v>
      </c>
    </row>
    <row r="16" spans="2:5" x14ac:dyDescent="0.25">
      <c r="B16" s="22">
        <v>39142</v>
      </c>
      <c r="C16" s="70">
        <v>22336421.439999998</v>
      </c>
      <c r="D16" s="23">
        <v>10718.838049999997</v>
      </c>
    </row>
    <row r="17" spans="2:4" x14ac:dyDescent="0.25">
      <c r="B17" s="22">
        <v>39173</v>
      </c>
      <c r="C17" s="70">
        <v>20193704.229999989</v>
      </c>
      <c r="D17" s="23">
        <v>9915.1344899999986</v>
      </c>
    </row>
    <row r="18" spans="2:4" x14ac:dyDescent="0.25">
      <c r="B18" s="22">
        <v>39203</v>
      </c>
      <c r="C18" s="70">
        <v>16056855.300000003</v>
      </c>
      <c r="D18" s="23">
        <v>8520.1224299999976</v>
      </c>
    </row>
    <row r="19" spans="2:4" x14ac:dyDescent="0.25">
      <c r="B19" s="22">
        <v>39234</v>
      </c>
      <c r="C19" s="70">
        <v>20119704.769999996</v>
      </c>
      <c r="D19" s="23">
        <v>12505.656189999996</v>
      </c>
    </row>
    <row r="20" spans="2:4" x14ac:dyDescent="0.25">
      <c r="B20" s="22">
        <v>39264</v>
      </c>
      <c r="C20" s="70">
        <v>30266564.240000002</v>
      </c>
      <c r="D20" s="23">
        <v>15175.839309999992</v>
      </c>
    </row>
    <row r="21" spans="2:4" x14ac:dyDescent="0.25">
      <c r="B21" s="22">
        <v>39295</v>
      </c>
      <c r="C21" s="70">
        <v>33414091.580000009</v>
      </c>
      <c r="D21" s="23">
        <v>19594.385110000007</v>
      </c>
    </row>
    <row r="22" spans="2:4" x14ac:dyDescent="0.25">
      <c r="B22" s="22">
        <v>39326</v>
      </c>
      <c r="C22" s="70">
        <v>34451340.779999994</v>
      </c>
      <c r="D22" s="23">
        <v>18110.261140000002</v>
      </c>
    </row>
    <row r="23" spans="2:4" x14ac:dyDescent="0.25">
      <c r="B23" s="22">
        <v>39356</v>
      </c>
      <c r="C23" s="70">
        <v>45601990.979999997</v>
      </c>
      <c r="D23" s="23">
        <v>22827.549440000013</v>
      </c>
    </row>
    <row r="24" spans="2:4" x14ac:dyDescent="0.25">
      <c r="B24" s="22">
        <v>39387</v>
      </c>
      <c r="C24" s="70">
        <v>40225598.119999982</v>
      </c>
      <c r="D24" s="23">
        <v>23742.682700000005</v>
      </c>
    </row>
    <row r="25" spans="2:4" x14ac:dyDescent="0.25">
      <c r="B25" s="24">
        <v>39417</v>
      </c>
      <c r="C25" s="71">
        <v>44554615.659999982</v>
      </c>
      <c r="D25" s="25">
        <v>19453.537780000002</v>
      </c>
    </row>
    <row r="26" spans="2:4" x14ac:dyDescent="0.25">
      <c r="B26" s="20">
        <v>39448</v>
      </c>
      <c r="C26" s="69">
        <v>29669795.259999998</v>
      </c>
      <c r="D26" s="21">
        <v>9330.4404399999985</v>
      </c>
    </row>
    <row r="27" spans="2:4" x14ac:dyDescent="0.25">
      <c r="B27" s="22">
        <v>39479</v>
      </c>
      <c r="C27" s="70">
        <v>27748931.350000009</v>
      </c>
      <c r="D27" s="23">
        <v>7964.7513999999992</v>
      </c>
    </row>
    <row r="28" spans="2:4" x14ac:dyDescent="0.25">
      <c r="B28" s="22">
        <v>39508</v>
      </c>
      <c r="C28" s="70">
        <v>34265858</v>
      </c>
      <c r="D28" s="23">
        <v>8226.3565999999992</v>
      </c>
    </row>
    <row r="29" spans="2:4" x14ac:dyDescent="0.25">
      <c r="B29" s="22">
        <v>39539</v>
      </c>
      <c r="C29" s="70">
        <v>32818842.140000004</v>
      </c>
      <c r="D29" s="23">
        <v>9354.8105899999973</v>
      </c>
    </row>
    <row r="30" spans="2:4" x14ac:dyDescent="0.25">
      <c r="B30" s="22">
        <v>39569</v>
      </c>
      <c r="C30" s="70">
        <v>39914058.379999995</v>
      </c>
      <c r="D30" s="23">
        <v>9949.1696000000029</v>
      </c>
    </row>
    <row r="31" spans="2:4" x14ac:dyDescent="0.25">
      <c r="B31" s="22">
        <v>39600</v>
      </c>
      <c r="C31" s="70">
        <v>32259940.619999994</v>
      </c>
      <c r="D31" s="23">
        <v>8556.6289800000013</v>
      </c>
    </row>
    <row r="32" spans="2:4" x14ac:dyDescent="0.25">
      <c r="B32" s="22">
        <v>39630</v>
      </c>
      <c r="C32" s="70">
        <v>36821115.690000005</v>
      </c>
      <c r="D32" s="23">
        <v>9309.0200400000049</v>
      </c>
    </row>
    <row r="33" spans="2:4" x14ac:dyDescent="0.25">
      <c r="B33" s="22">
        <v>39661</v>
      </c>
      <c r="C33" s="70">
        <v>41308481.699999996</v>
      </c>
      <c r="D33" s="23">
        <v>9660.3438300000016</v>
      </c>
    </row>
    <row r="34" spans="2:4" x14ac:dyDescent="0.25">
      <c r="B34" s="22">
        <v>39692</v>
      </c>
      <c r="C34" s="70">
        <v>39029808.979999997</v>
      </c>
      <c r="D34" s="23">
        <v>9924.2364399999969</v>
      </c>
    </row>
    <row r="35" spans="2:4" x14ac:dyDescent="0.25">
      <c r="B35" s="22">
        <v>39722</v>
      </c>
      <c r="C35" s="70">
        <v>43654821.850000001</v>
      </c>
      <c r="D35" s="23">
        <v>11979.696689999999</v>
      </c>
    </row>
    <row r="36" spans="2:4" x14ac:dyDescent="0.25">
      <c r="B36" s="22">
        <v>39753</v>
      </c>
      <c r="C36" s="70">
        <v>43226886.060000002</v>
      </c>
      <c r="D36" s="23">
        <v>13768.815500000001</v>
      </c>
    </row>
    <row r="37" spans="2:4" x14ac:dyDescent="0.25">
      <c r="B37" s="24">
        <v>39783</v>
      </c>
      <c r="C37" s="71">
        <v>24716778.460000005</v>
      </c>
      <c r="D37" s="25">
        <v>8291.05789</v>
      </c>
    </row>
    <row r="38" spans="2:4" x14ac:dyDescent="0.25">
      <c r="B38" s="22">
        <v>39814</v>
      </c>
      <c r="C38" s="70">
        <v>30563106.029999997</v>
      </c>
      <c r="D38" s="23">
        <v>11682.451219999999</v>
      </c>
    </row>
    <row r="39" spans="2:4" x14ac:dyDescent="0.25">
      <c r="B39" s="22">
        <v>39845</v>
      </c>
      <c r="C39" s="70">
        <v>25789773.350000001</v>
      </c>
      <c r="D39" s="23">
        <v>11930.122209999996</v>
      </c>
    </row>
    <row r="40" spans="2:4" x14ac:dyDescent="0.25">
      <c r="B40" s="22">
        <v>39873</v>
      </c>
      <c r="C40" s="70">
        <v>24030481.309999995</v>
      </c>
      <c r="D40" s="23">
        <v>10721.99324</v>
      </c>
    </row>
    <row r="41" spans="2:4" x14ac:dyDescent="0.25">
      <c r="B41" s="22">
        <v>39904</v>
      </c>
      <c r="C41" s="70">
        <v>24938421.699999996</v>
      </c>
      <c r="D41" s="23">
        <v>10358.980599999997</v>
      </c>
    </row>
    <row r="42" spans="2:4" x14ac:dyDescent="0.25">
      <c r="B42" s="22">
        <v>39934</v>
      </c>
      <c r="C42" s="70">
        <v>27255472.460000001</v>
      </c>
      <c r="D42" s="23">
        <v>12322.165999999997</v>
      </c>
    </row>
    <row r="43" spans="2:4" x14ac:dyDescent="0.25">
      <c r="B43" s="22">
        <v>39965</v>
      </c>
      <c r="C43" s="70">
        <v>27378331.120000008</v>
      </c>
      <c r="D43" s="23">
        <v>12827.895059999997</v>
      </c>
    </row>
    <row r="44" spans="2:4" x14ac:dyDescent="0.25">
      <c r="B44" s="22">
        <v>39995</v>
      </c>
      <c r="C44" s="70">
        <v>30188125.16</v>
      </c>
      <c r="D44" s="23">
        <v>14393.767729999996</v>
      </c>
    </row>
    <row r="45" spans="2:4" x14ac:dyDescent="0.25">
      <c r="B45" s="22">
        <v>40026</v>
      </c>
      <c r="C45" s="70">
        <v>33569450.339999996</v>
      </c>
      <c r="D45" s="23">
        <v>14258.034819999995</v>
      </c>
    </row>
    <row r="46" spans="2:4" x14ac:dyDescent="0.25">
      <c r="B46" s="22">
        <v>40057</v>
      </c>
      <c r="C46" s="70">
        <v>35699601.260000005</v>
      </c>
      <c r="D46" s="23">
        <v>15645.315370000002</v>
      </c>
    </row>
    <row r="47" spans="2:4" x14ac:dyDescent="0.25">
      <c r="B47" s="22">
        <v>40087</v>
      </c>
      <c r="C47" s="70">
        <v>32745297.109999992</v>
      </c>
      <c r="D47" s="23">
        <v>13277.99662</v>
      </c>
    </row>
    <row r="48" spans="2:4" x14ac:dyDescent="0.25">
      <c r="B48" s="22">
        <v>40118</v>
      </c>
      <c r="C48" s="70">
        <v>42178692.00999999</v>
      </c>
      <c r="D48" s="23">
        <v>16694.664179999992</v>
      </c>
    </row>
    <row r="49" spans="2:4" x14ac:dyDescent="0.25">
      <c r="B49" s="22">
        <v>40148</v>
      </c>
      <c r="C49" s="70">
        <v>39759886.049999997</v>
      </c>
      <c r="D49" s="23">
        <v>14800.746320000004</v>
      </c>
    </row>
    <row r="50" spans="2:4" x14ac:dyDescent="0.25">
      <c r="B50" s="20">
        <v>40179</v>
      </c>
      <c r="C50" s="69">
        <v>33997772.209999993</v>
      </c>
      <c r="D50" s="21">
        <v>12352.548360000003</v>
      </c>
    </row>
    <row r="51" spans="2:4" x14ac:dyDescent="0.25">
      <c r="B51" s="22">
        <v>40210</v>
      </c>
      <c r="C51" s="70">
        <v>26271417.580000006</v>
      </c>
      <c r="D51" s="23">
        <v>10088.836410000002</v>
      </c>
    </row>
    <row r="52" spans="2:4" x14ac:dyDescent="0.25">
      <c r="B52" s="22">
        <v>40238</v>
      </c>
      <c r="C52" s="70">
        <v>41688627.609999999</v>
      </c>
      <c r="D52" s="23">
        <v>13711.285640000006</v>
      </c>
    </row>
    <row r="53" spans="2:4" x14ac:dyDescent="0.25">
      <c r="B53" s="22">
        <v>40269</v>
      </c>
      <c r="C53" s="70">
        <v>44744814.82000003</v>
      </c>
      <c r="D53" s="23">
        <v>15514.831680000003</v>
      </c>
    </row>
    <row r="54" spans="2:4" x14ac:dyDescent="0.25">
      <c r="B54" s="22">
        <v>40299</v>
      </c>
      <c r="C54" s="70">
        <v>39751954.469999991</v>
      </c>
      <c r="D54" s="23">
        <v>12217.0782</v>
      </c>
    </row>
    <row r="55" spans="2:4" x14ac:dyDescent="0.25">
      <c r="B55" s="22">
        <v>40330</v>
      </c>
      <c r="C55" s="70">
        <v>35862041.549999997</v>
      </c>
      <c r="D55" s="23">
        <v>12058.511600000005</v>
      </c>
    </row>
    <row r="56" spans="2:4" x14ac:dyDescent="0.25">
      <c r="B56" s="22">
        <v>40360</v>
      </c>
      <c r="C56" s="70">
        <v>33050670.919999998</v>
      </c>
      <c r="D56" s="23">
        <v>11202.109740000004</v>
      </c>
    </row>
    <row r="57" spans="2:4" x14ac:dyDescent="0.25">
      <c r="B57" s="22">
        <v>40391</v>
      </c>
      <c r="C57" s="70">
        <v>49304849.920000009</v>
      </c>
      <c r="D57" s="23">
        <v>12934.690079999997</v>
      </c>
    </row>
    <row r="58" spans="2:4" x14ac:dyDescent="0.25">
      <c r="B58" s="22">
        <v>40422</v>
      </c>
      <c r="C58" s="70">
        <v>54935565.520000026</v>
      </c>
      <c r="D58" s="23">
        <v>15535.422339999999</v>
      </c>
    </row>
    <row r="59" spans="2:4" x14ac:dyDescent="0.25">
      <c r="B59" s="22">
        <v>40452</v>
      </c>
      <c r="C59" s="70">
        <v>63623148.140000015</v>
      </c>
      <c r="D59" s="23">
        <v>17745.071260000001</v>
      </c>
    </row>
    <row r="60" spans="2:4" x14ac:dyDescent="0.25">
      <c r="B60" s="22">
        <v>40483</v>
      </c>
      <c r="C60" s="70">
        <v>57788924.860000007</v>
      </c>
      <c r="D60" s="23">
        <v>16842.670520000003</v>
      </c>
    </row>
    <row r="61" spans="2:4" x14ac:dyDescent="0.25">
      <c r="B61" s="24">
        <v>40513</v>
      </c>
      <c r="C61" s="71">
        <v>46905897.889999986</v>
      </c>
      <c r="D61" s="25">
        <v>13850.65812</v>
      </c>
    </row>
    <row r="62" spans="2:4" x14ac:dyDescent="0.25">
      <c r="B62" s="22">
        <v>40544</v>
      </c>
      <c r="C62" s="70">
        <v>40151864.410000004</v>
      </c>
      <c r="D62" s="23">
        <v>11502.292890000002</v>
      </c>
    </row>
    <row r="63" spans="2:4" x14ac:dyDescent="0.25">
      <c r="B63" s="22">
        <v>40575</v>
      </c>
      <c r="C63" s="70">
        <v>40038967.540000007</v>
      </c>
      <c r="D63" s="23">
        <v>10673.769759999996</v>
      </c>
    </row>
    <row r="64" spans="2:4" x14ac:dyDescent="0.25">
      <c r="B64" s="22">
        <v>40603</v>
      </c>
      <c r="C64" s="70">
        <v>51718482.719999984</v>
      </c>
      <c r="D64" s="23">
        <v>14639.577600000004</v>
      </c>
    </row>
    <row r="65" spans="2:4" x14ac:dyDescent="0.25">
      <c r="B65" s="22">
        <v>40634</v>
      </c>
      <c r="C65" s="70">
        <v>54900225.619999997</v>
      </c>
      <c r="D65" s="23">
        <v>14125.963020000008</v>
      </c>
    </row>
    <row r="66" spans="2:4" x14ac:dyDescent="0.25">
      <c r="B66" s="22">
        <v>40664</v>
      </c>
      <c r="C66" s="70">
        <v>53795255.019999966</v>
      </c>
      <c r="D66" s="23">
        <v>14348.269879999998</v>
      </c>
    </row>
    <row r="67" spans="2:4" x14ac:dyDescent="0.25">
      <c r="B67" s="22">
        <v>40695</v>
      </c>
      <c r="C67" s="70">
        <v>46404326.900000006</v>
      </c>
      <c r="D67" s="23">
        <v>12976.879110000007</v>
      </c>
    </row>
    <row r="68" spans="2:4" x14ac:dyDescent="0.25">
      <c r="B68" s="22">
        <v>40725</v>
      </c>
      <c r="C68" s="70">
        <v>55131832.820000008</v>
      </c>
      <c r="D68" s="23">
        <v>17368.62739999999</v>
      </c>
    </row>
    <row r="69" spans="2:4" x14ac:dyDescent="0.25">
      <c r="B69" s="22">
        <v>40756</v>
      </c>
      <c r="C69" s="70">
        <v>65574124.339999981</v>
      </c>
      <c r="D69" s="23">
        <v>19176.620800000001</v>
      </c>
    </row>
    <row r="70" spans="2:4" x14ac:dyDescent="0.25">
      <c r="B70" s="22">
        <v>40787</v>
      </c>
      <c r="C70" s="70">
        <v>88450596.180000007</v>
      </c>
      <c r="D70" s="23">
        <v>27619.049039999984</v>
      </c>
    </row>
    <row r="71" spans="2:4" x14ac:dyDescent="0.25">
      <c r="B71" s="22">
        <v>40817</v>
      </c>
      <c r="C71" s="70">
        <v>82791522.299999997</v>
      </c>
      <c r="D71" s="23">
        <v>24235.894640000006</v>
      </c>
    </row>
    <row r="72" spans="2:4" x14ac:dyDescent="0.25">
      <c r="B72" s="22">
        <v>40848</v>
      </c>
      <c r="C72" s="70">
        <v>72388464.379999995</v>
      </c>
      <c r="D72" s="23">
        <v>21131.82302</v>
      </c>
    </row>
    <row r="73" spans="2:4" x14ac:dyDescent="0.25">
      <c r="B73" s="22">
        <v>40878</v>
      </c>
      <c r="C73" s="70">
        <v>58204052.740000002</v>
      </c>
      <c r="D73" s="23">
        <v>16405.100919999997</v>
      </c>
    </row>
    <row r="74" spans="2:4" x14ac:dyDescent="0.25">
      <c r="B74" s="20">
        <v>40909</v>
      </c>
      <c r="C74" s="69">
        <v>59507412.61999999</v>
      </c>
      <c r="D74" s="21">
        <v>20050.473040000001</v>
      </c>
    </row>
    <row r="75" spans="2:4" x14ac:dyDescent="0.25">
      <c r="B75" s="22">
        <v>40940</v>
      </c>
      <c r="C75" s="70">
        <v>53760276.479999989</v>
      </c>
      <c r="D75" s="23">
        <v>16144.740590000007</v>
      </c>
    </row>
    <row r="76" spans="2:4" x14ac:dyDescent="0.25">
      <c r="B76" s="22">
        <v>40969</v>
      </c>
      <c r="C76" s="70">
        <v>72201079.730000034</v>
      </c>
      <c r="D76" s="23">
        <v>18696.451650000006</v>
      </c>
    </row>
    <row r="77" spans="2:4" x14ac:dyDescent="0.25">
      <c r="B77" s="22">
        <v>41000</v>
      </c>
      <c r="C77" s="70">
        <v>62810274.990000017</v>
      </c>
      <c r="D77" s="23">
        <v>16813.765179999995</v>
      </c>
    </row>
    <row r="78" spans="2:4" x14ac:dyDescent="0.25">
      <c r="B78" s="22">
        <v>41030</v>
      </c>
      <c r="C78" s="70">
        <v>52368584.279999979</v>
      </c>
      <c r="D78" s="23">
        <v>15169.320320000003</v>
      </c>
    </row>
    <row r="79" spans="2:4" x14ac:dyDescent="0.25">
      <c r="B79" s="22">
        <v>41061</v>
      </c>
      <c r="C79" s="70">
        <v>48548680.799999997</v>
      </c>
      <c r="D79" s="23">
        <v>15222.040480000011</v>
      </c>
    </row>
    <row r="80" spans="2:4" x14ac:dyDescent="0.25">
      <c r="B80" s="22">
        <v>41091</v>
      </c>
      <c r="C80" s="70">
        <v>62839770.019999921</v>
      </c>
      <c r="D80" s="23">
        <v>19945.595070000007</v>
      </c>
    </row>
    <row r="81" spans="2:4" x14ac:dyDescent="0.25">
      <c r="B81" s="22">
        <v>41122</v>
      </c>
      <c r="C81" s="70">
        <v>77969420.299999908</v>
      </c>
      <c r="D81" s="23">
        <v>25176.810590000005</v>
      </c>
    </row>
    <row r="82" spans="2:4" x14ac:dyDescent="0.25">
      <c r="B82" s="22">
        <v>41153</v>
      </c>
      <c r="C82" s="70">
        <v>79396893.719999909</v>
      </c>
      <c r="D82" s="23">
        <v>26931.211600000002</v>
      </c>
    </row>
    <row r="83" spans="2:4" x14ac:dyDescent="0.25">
      <c r="B83" s="22">
        <v>41183</v>
      </c>
      <c r="C83" s="70">
        <v>82693377.550000012</v>
      </c>
      <c r="D83" s="23">
        <v>26683.697759999995</v>
      </c>
    </row>
    <row r="84" spans="2:4" x14ac:dyDescent="0.25">
      <c r="B84" s="22">
        <v>41214</v>
      </c>
      <c r="C84" s="70">
        <v>71533522.890000001</v>
      </c>
      <c r="D84" s="23">
        <v>24717.256040000022</v>
      </c>
    </row>
    <row r="85" spans="2:4" x14ac:dyDescent="0.25">
      <c r="B85" s="24">
        <v>41244</v>
      </c>
      <c r="C85" s="71">
        <v>64780592.509999976</v>
      </c>
      <c r="D85" s="25">
        <v>21061.923839999999</v>
      </c>
    </row>
    <row r="86" spans="2:4" x14ac:dyDescent="0.25">
      <c r="B86" s="22">
        <v>41275</v>
      </c>
      <c r="C86" s="70">
        <v>66596192.829999998</v>
      </c>
      <c r="D86" s="23">
        <v>20686.127040000003</v>
      </c>
    </row>
    <row r="87" spans="2:4" x14ac:dyDescent="0.25">
      <c r="B87" s="22">
        <v>41306</v>
      </c>
      <c r="C87" s="70">
        <v>50659817.240000039</v>
      </c>
      <c r="D87" s="23">
        <v>13368.840790000002</v>
      </c>
    </row>
    <row r="88" spans="2:4" x14ac:dyDescent="0.25">
      <c r="B88" s="22">
        <v>41334</v>
      </c>
      <c r="C88" s="70">
        <v>53669333.579999998</v>
      </c>
      <c r="D88" s="23">
        <v>14601.654439999998</v>
      </c>
    </row>
    <row r="89" spans="2:4" ht="14.25" customHeight="1" x14ac:dyDescent="0.25">
      <c r="B89" s="22">
        <v>41365</v>
      </c>
      <c r="C89" s="70">
        <v>64438180.08000008</v>
      </c>
      <c r="D89" s="23">
        <v>19453.340959999965</v>
      </c>
    </row>
    <row r="90" spans="2:4" ht="14.25" customHeight="1" x14ac:dyDescent="0.25">
      <c r="B90" s="22">
        <v>41395</v>
      </c>
      <c r="C90" s="70">
        <v>62041061.679999985</v>
      </c>
      <c r="D90" s="23">
        <v>19338.412880000011</v>
      </c>
    </row>
    <row r="91" spans="2:4" x14ac:dyDescent="0.25">
      <c r="B91" s="22">
        <v>41426</v>
      </c>
      <c r="C91" s="70">
        <v>53380967.250000022</v>
      </c>
      <c r="D91" s="23">
        <v>14930.305880000002</v>
      </c>
    </row>
    <row r="92" spans="2:4" x14ac:dyDescent="0.25">
      <c r="B92" s="22">
        <v>41456</v>
      </c>
      <c r="C92" s="70">
        <v>83755557.870000049</v>
      </c>
      <c r="D92" s="23">
        <v>21238.768240000012</v>
      </c>
    </row>
    <row r="93" spans="2:4" x14ac:dyDescent="0.25">
      <c r="B93" s="22">
        <v>41487</v>
      </c>
      <c r="C93" s="70">
        <v>110206432.17999993</v>
      </c>
      <c r="D93" s="23">
        <v>27314.85995999998</v>
      </c>
    </row>
    <row r="94" spans="2:4" x14ac:dyDescent="0.25">
      <c r="B94" s="22">
        <v>41518</v>
      </c>
      <c r="C94" s="70">
        <v>98587521.310000017</v>
      </c>
      <c r="D94" s="23">
        <v>24041.332519999982</v>
      </c>
    </row>
    <row r="95" spans="2:4" x14ac:dyDescent="0.25">
      <c r="B95" s="22">
        <v>41548</v>
      </c>
      <c r="C95" s="70">
        <v>96353391.929999948</v>
      </c>
      <c r="D95" s="23">
        <v>22098.647379999984</v>
      </c>
    </row>
    <row r="96" spans="2:4" x14ac:dyDescent="0.25">
      <c r="B96" s="22">
        <v>41579</v>
      </c>
      <c r="C96" s="70">
        <v>76553307.570000008</v>
      </c>
      <c r="D96" s="23">
        <v>19007.154609999987</v>
      </c>
    </row>
    <row r="97" spans="2:4" x14ac:dyDescent="0.25">
      <c r="B97" s="24">
        <v>41609</v>
      </c>
      <c r="C97" s="71">
        <v>90806253.64000006</v>
      </c>
      <c r="D97" s="25">
        <v>21086.321559999993</v>
      </c>
    </row>
    <row r="98" spans="2:4" x14ac:dyDescent="0.25">
      <c r="B98" s="22">
        <v>41640</v>
      </c>
      <c r="C98" s="70">
        <v>88462522.570000008</v>
      </c>
      <c r="D98" s="23">
        <v>20302.596150000008</v>
      </c>
    </row>
    <row r="99" spans="2:4" x14ac:dyDescent="0.25">
      <c r="B99" s="22">
        <v>41671</v>
      </c>
      <c r="C99" s="70">
        <v>85223364.969999984</v>
      </c>
      <c r="D99" s="23">
        <v>22140.569359999998</v>
      </c>
    </row>
    <row r="100" spans="2:4" x14ac:dyDescent="0.25">
      <c r="B100" s="22">
        <v>41699</v>
      </c>
      <c r="C100" s="70">
        <v>52845359.06000001</v>
      </c>
      <c r="D100" s="23">
        <v>14203.159239999999</v>
      </c>
    </row>
    <row r="101" spans="2:4" x14ac:dyDescent="0.25">
      <c r="B101" s="22">
        <v>41730</v>
      </c>
      <c r="C101" s="70">
        <v>78621431.220000014</v>
      </c>
      <c r="D101" s="23">
        <v>18678.429459999999</v>
      </c>
    </row>
    <row r="102" spans="2:4" x14ac:dyDescent="0.25">
      <c r="B102" s="22">
        <v>41760</v>
      </c>
      <c r="C102" s="70">
        <v>78192664.579999983</v>
      </c>
      <c r="D102" s="23">
        <v>17893.309720000001</v>
      </c>
    </row>
    <row r="103" spans="2:4" x14ac:dyDescent="0.25">
      <c r="B103" s="22">
        <v>41791</v>
      </c>
      <c r="C103" s="70">
        <v>54876597.13000001</v>
      </c>
      <c r="D103" s="23">
        <v>14513.496779999994</v>
      </c>
    </row>
    <row r="104" spans="2:4" x14ac:dyDescent="0.25">
      <c r="B104" s="22">
        <v>41821</v>
      </c>
      <c r="C104" s="70">
        <v>50025385.239999987</v>
      </c>
      <c r="D104" s="23">
        <v>14890.064940000004</v>
      </c>
    </row>
    <row r="105" spans="2:4" x14ac:dyDescent="0.25">
      <c r="B105" s="22">
        <v>41852</v>
      </c>
      <c r="C105" s="70">
        <v>47768023.629999995</v>
      </c>
      <c r="D105" s="23">
        <v>13115.918309999994</v>
      </c>
    </row>
    <row r="106" spans="2:4" x14ac:dyDescent="0.25">
      <c r="B106" s="22">
        <v>41883</v>
      </c>
      <c r="C106" s="70">
        <v>76569326.169999987</v>
      </c>
      <c r="D106" s="23">
        <v>19713.789950000006</v>
      </c>
    </row>
    <row r="107" spans="2:4" x14ac:dyDescent="0.25">
      <c r="B107" s="22">
        <v>41913</v>
      </c>
      <c r="C107" s="70">
        <v>82026200.999999925</v>
      </c>
      <c r="D107" s="23">
        <v>21530.159279999996</v>
      </c>
    </row>
    <row r="108" spans="2:4" x14ac:dyDescent="0.25">
      <c r="B108" s="22">
        <v>41944</v>
      </c>
      <c r="C108" s="70">
        <v>72947768.86999996</v>
      </c>
      <c r="D108" s="23">
        <v>18196.577020000004</v>
      </c>
    </row>
    <row r="109" spans="2:4" x14ac:dyDescent="0.25">
      <c r="B109" s="24">
        <v>41974</v>
      </c>
      <c r="C109" s="71">
        <v>49135123.599999994</v>
      </c>
      <c r="D109" s="25">
        <v>13810.065840000001</v>
      </c>
    </row>
    <row r="110" spans="2:4" x14ac:dyDescent="0.25">
      <c r="B110" s="22">
        <v>42005</v>
      </c>
      <c r="C110" s="70">
        <v>41452196.350000001</v>
      </c>
      <c r="D110" s="23">
        <v>12947.00193</v>
      </c>
    </row>
    <row r="111" spans="2:4" x14ac:dyDescent="0.25">
      <c r="B111" s="22">
        <v>42036</v>
      </c>
      <c r="C111" s="70">
        <v>38596457.280000009</v>
      </c>
      <c r="D111" s="23">
        <v>13082.162039999994</v>
      </c>
    </row>
    <row r="112" spans="2:4" x14ac:dyDescent="0.25">
      <c r="B112" s="22">
        <v>42064</v>
      </c>
      <c r="C112" s="70">
        <v>62518361.879999906</v>
      </c>
      <c r="D112" s="23">
        <v>24372.380500000021</v>
      </c>
    </row>
    <row r="113" spans="2:4" x14ac:dyDescent="0.25">
      <c r="B113" s="22">
        <v>42095</v>
      </c>
      <c r="C113" s="70">
        <v>65976852.839999981</v>
      </c>
      <c r="D113" s="23">
        <v>24838.423740000006</v>
      </c>
    </row>
    <row r="114" spans="2:4" x14ac:dyDescent="0.25">
      <c r="B114" s="22">
        <v>42125</v>
      </c>
      <c r="C114" s="70">
        <v>54514079.590000011</v>
      </c>
      <c r="D114" s="23">
        <v>18749.279280000002</v>
      </c>
    </row>
    <row r="115" spans="2:4" x14ac:dyDescent="0.25">
      <c r="B115" s="22">
        <v>42156</v>
      </c>
      <c r="C115" s="70">
        <v>45287296.330000028</v>
      </c>
      <c r="D115" s="23">
        <v>15382.292150000003</v>
      </c>
    </row>
    <row r="116" spans="2:4" x14ac:dyDescent="0.25">
      <c r="B116" s="22">
        <v>42186</v>
      </c>
      <c r="C116" s="70">
        <v>45962677.260000013</v>
      </c>
      <c r="D116" s="23">
        <v>16446.25549</v>
      </c>
    </row>
    <row r="117" spans="2:4" x14ac:dyDescent="0.25">
      <c r="B117" s="22">
        <v>42217</v>
      </c>
      <c r="C117" s="70">
        <v>35134622.340000026</v>
      </c>
      <c r="D117" s="23">
        <v>14132.988020000001</v>
      </c>
    </row>
    <row r="118" spans="2:4" x14ac:dyDescent="0.25">
      <c r="B118" s="22">
        <v>42248</v>
      </c>
      <c r="C118" s="70">
        <v>67221205.01000005</v>
      </c>
      <c r="D118" s="23">
        <v>23703.154199999997</v>
      </c>
    </row>
    <row r="119" spans="2:4" x14ac:dyDescent="0.25">
      <c r="B119" s="22">
        <v>42278</v>
      </c>
      <c r="C119" s="70">
        <v>55062470.169999972</v>
      </c>
      <c r="D119" s="23">
        <v>17978.740569999998</v>
      </c>
    </row>
    <row r="120" spans="2:4" x14ac:dyDescent="0.25">
      <c r="B120" s="22">
        <v>42309</v>
      </c>
      <c r="C120" s="70">
        <v>80642130.230000034</v>
      </c>
      <c r="D120" s="23">
        <v>26064.34604</v>
      </c>
    </row>
    <row r="121" spans="2:4" x14ac:dyDescent="0.25">
      <c r="B121" s="24">
        <v>42339</v>
      </c>
      <c r="C121" s="71">
        <v>39721557.699999981</v>
      </c>
      <c r="D121" s="25">
        <v>17398.150899999993</v>
      </c>
    </row>
    <row r="122" spans="2:4" x14ac:dyDescent="0.25">
      <c r="B122" s="22">
        <v>42370</v>
      </c>
      <c r="C122" s="70">
        <v>21535867.040000029</v>
      </c>
      <c r="D122" s="23">
        <v>9621.802450000001</v>
      </c>
    </row>
    <row r="123" spans="2:4" x14ac:dyDescent="0.25">
      <c r="B123" s="22">
        <v>42401</v>
      </c>
      <c r="C123" s="70">
        <v>40202649.000000015</v>
      </c>
      <c r="D123" s="23">
        <v>16298.376580000002</v>
      </c>
    </row>
    <row r="124" spans="2:4" x14ac:dyDescent="0.25">
      <c r="B124" s="22">
        <v>42430</v>
      </c>
      <c r="C124" s="70">
        <v>43184945.930000015</v>
      </c>
      <c r="D124" s="23">
        <v>18182.467110000001</v>
      </c>
    </row>
    <row r="125" spans="2:4" x14ac:dyDescent="0.25">
      <c r="B125" s="22">
        <v>42461</v>
      </c>
      <c r="C125" s="70">
        <v>67219147.870000079</v>
      </c>
      <c r="D125" s="23">
        <v>28844.298270000007</v>
      </c>
    </row>
    <row r="126" spans="2:4" x14ac:dyDescent="0.25">
      <c r="B126" s="22">
        <v>42491</v>
      </c>
      <c r="C126" s="70">
        <v>57820171.540000118</v>
      </c>
      <c r="D126" s="23">
        <v>24749.144449999996</v>
      </c>
    </row>
    <row r="127" spans="2:4" x14ac:dyDescent="0.25">
      <c r="B127" s="22">
        <v>42522</v>
      </c>
      <c r="C127" s="70">
        <v>43376564.999999993</v>
      </c>
      <c r="D127" s="23">
        <v>17718.549709999996</v>
      </c>
    </row>
    <row r="128" spans="2:4" x14ac:dyDescent="0.25">
      <c r="B128" s="22">
        <v>42552</v>
      </c>
      <c r="C128" s="70">
        <v>46436648.629999995</v>
      </c>
      <c r="D128" s="23">
        <v>18442.092610000007</v>
      </c>
    </row>
    <row r="129" spans="2:4" x14ac:dyDescent="0.25">
      <c r="B129" s="22">
        <v>42583</v>
      </c>
      <c r="C129" s="70">
        <v>50062630.910000011</v>
      </c>
      <c r="D129" s="23">
        <v>19521.147240000002</v>
      </c>
    </row>
    <row r="130" spans="2:4" x14ac:dyDescent="0.25">
      <c r="B130" s="22">
        <v>42614</v>
      </c>
      <c r="C130" s="70">
        <v>52857321.209999956</v>
      </c>
      <c r="D130" s="23">
        <v>19996.38916000001</v>
      </c>
    </row>
    <row r="131" spans="2:4" x14ac:dyDescent="0.25">
      <c r="B131" s="22">
        <v>42644</v>
      </c>
      <c r="C131" s="70">
        <v>52229860.729999967</v>
      </c>
      <c r="D131" s="23">
        <v>21302.704080000007</v>
      </c>
    </row>
    <row r="132" spans="2:4" x14ac:dyDescent="0.25">
      <c r="B132" s="22">
        <v>42675</v>
      </c>
      <c r="C132" s="70">
        <v>51222075.14000009</v>
      </c>
      <c r="D132" s="23">
        <v>20008.533729999999</v>
      </c>
    </row>
    <row r="133" spans="2:4" x14ac:dyDescent="0.25">
      <c r="B133" s="24">
        <v>42705</v>
      </c>
      <c r="C133" s="71">
        <v>41949329.829999946</v>
      </c>
      <c r="D133" s="25">
        <v>16054.057750000005</v>
      </c>
    </row>
    <row r="134" spans="2:4" x14ac:dyDescent="0.25">
      <c r="B134" s="22">
        <v>42736</v>
      </c>
      <c r="C134" s="70">
        <v>52005151.369999975</v>
      </c>
      <c r="D134" s="23">
        <v>18844.396139999997</v>
      </c>
    </row>
    <row r="135" spans="2:4" x14ac:dyDescent="0.25">
      <c r="B135" s="22">
        <v>42767</v>
      </c>
      <c r="C135" s="70">
        <v>36692745.419999994</v>
      </c>
      <c r="D135" s="23">
        <v>11838.846909999995</v>
      </c>
    </row>
    <row r="136" spans="2:4" x14ac:dyDescent="0.25">
      <c r="B136" s="22">
        <v>42795</v>
      </c>
      <c r="C136" s="70">
        <v>58564331.960000001</v>
      </c>
      <c r="D136" s="23">
        <v>18109.24511</v>
      </c>
    </row>
    <row r="137" spans="2:4" x14ac:dyDescent="0.25">
      <c r="B137" s="22">
        <v>42826</v>
      </c>
      <c r="C137" s="70">
        <v>35530785.119999982</v>
      </c>
      <c r="D137" s="23">
        <v>12054.953979999998</v>
      </c>
    </row>
    <row r="138" spans="2:4" x14ac:dyDescent="0.25">
      <c r="B138" s="22">
        <v>42856</v>
      </c>
      <c r="C138" s="70">
        <v>47367045.670000046</v>
      </c>
      <c r="D138" s="23">
        <v>14786.892430000007</v>
      </c>
    </row>
    <row r="139" spans="2:4" x14ac:dyDescent="0.25">
      <c r="B139" s="22">
        <v>42887</v>
      </c>
      <c r="C139" s="70">
        <v>48010650.069999948</v>
      </c>
      <c r="D139" s="23">
        <v>15390.865580000002</v>
      </c>
    </row>
    <row r="140" spans="2:4" x14ac:dyDescent="0.25">
      <c r="B140" s="22">
        <v>42917</v>
      </c>
      <c r="C140" s="70">
        <v>33095380.010000005</v>
      </c>
      <c r="D140" s="23">
        <v>11029.694019999999</v>
      </c>
    </row>
    <row r="141" spans="2:4" x14ac:dyDescent="0.25">
      <c r="B141" s="22">
        <v>42948</v>
      </c>
      <c r="C141" s="70">
        <v>38206497.43</v>
      </c>
      <c r="D141" s="23">
        <v>12200.630320000004</v>
      </c>
    </row>
    <row r="142" spans="2:4" x14ac:dyDescent="0.25">
      <c r="B142" s="22">
        <v>42979</v>
      </c>
      <c r="C142" s="70">
        <v>52115956.75</v>
      </c>
      <c r="D142" s="23">
        <v>16499.873859999996</v>
      </c>
    </row>
    <row r="143" spans="2:4" x14ac:dyDescent="0.25">
      <c r="B143" s="22">
        <v>43009</v>
      </c>
      <c r="C143" s="70">
        <v>69036049.069999948</v>
      </c>
      <c r="D143" s="23">
        <v>22184.795820000007</v>
      </c>
    </row>
    <row r="144" spans="2:4" x14ac:dyDescent="0.25">
      <c r="B144" s="22">
        <v>43040</v>
      </c>
      <c r="C144" s="70">
        <v>76175328.970000058</v>
      </c>
      <c r="D144" s="23">
        <v>24494.230279999996</v>
      </c>
    </row>
    <row r="145" spans="2:4" x14ac:dyDescent="0.25">
      <c r="B145" s="24">
        <v>43070</v>
      </c>
      <c r="C145" s="71">
        <v>45851502.25</v>
      </c>
      <c r="D145" s="25">
        <v>15160.877639999997</v>
      </c>
    </row>
    <row r="146" spans="2:4" x14ac:dyDescent="0.25">
      <c r="B146" s="22">
        <v>43101</v>
      </c>
      <c r="C146" s="70">
        <v>39044607.650000006</v>
      </c>
      <c r="D146" s="23">
        <v>13312.427319999999</v>
      </c>
    </row>
    <row r="147" spans="2:4" x14ac:dyDescent="0.25">
      <c r="B147" s="22">
        <v>43132</v>
      </c>
      <c r="C147" s="70">
        <v>40329453.520000003</v>
      </c>
      <c r="D147" s="23">
        <v>13407.705379999998</v>
      </c>
    </row>
    <row r="148" spans="2:4" x14ac:dyDescent="0.25">
      <c r="B148" s="22">
        <v>43160</v>
      </c>
      <c r="C148" s="70">
        <v>54657677.299999855</v>
      </c>
      <c r="D148" s="23">
        <v>18115.005480000098</v>
      </c>
    </row>
    <row r="149" spans="2:4" x14ac:dyDescent="0.25">
      <c r="B149" s="22">
        <v>43191</v>
      </c>
      <c r="C149" s="70">
        <v>55358349.150000058</v>
      </c>
      <c r="D149" s="23">
        <v>19166.077839999994</v>
      </c>
    </row>
    <row r="150" spans="2:4" x14ac:dyDescent="0.25">
      <c r="B150" s="22">
        <v>43221</v>
      </c>
      <c r="C150" s="70">
        <v>50968263.699999928</v>
      </c>
      <c r="D150" s="23">
        <v>16553.573279999997</v>
      </c>
    </row>
    <row r="151" spans="2:4" x14ac:dyDescent="0.25">
      <c r="B151" s="22">
        <v>43252</v>
      </c>
      <c r="C151" s="70">
        <v>47111873.780000046</v>
      </c>
      <c r="D151" s="23">
        <v>16763.230999999996</v>
      </c>
    </row>
    <row r="152" spans="2:4" x14ac:dyDescent="0.25">
      <c r="B152" s="22">
        <v>43282</v>
      </c>
      <c r="C152" s="70">
        <v>53422897.409999982</v>
      </c>
      <c r="D152" s="23">
        <v>17627.149680000006</v>
      </c>
    </row>
    <row r="153" spans="2:4" x14ac:dyDescent="0.25">
      <c r="B153" s="22">
        <v>43313</v>
      </c>
      <c r="C153" s="70">
        <v>69297722.529999971</v>
      </c>
      <c r="D153" s="23">
        <v>21983.931589999975</v>
      </c>
    </row>
    <row r="154" spans="2:4" x14ac:dyDescent="0.25">
      <c r="B154" s="22">
        <v>43344</v>
      </c>
      <c r="C154" s="70">
        <v>55320170.469999976</v>
      </c>
      <c r="D154" s="23">
        <v>18990.891280000007</v>
      </c>
    </row>
    <row r="155" spans="2:4" x14ac:dyDescent="0.25">
      <c r="B155" s="22">
        <v>43374</v>
      </c>
      <c r="C155" s="70">
        <v>87729352.090000227</v>
      </c>
      <c r="D155" s="23">
        <v>32150.488670000013</v>
      </c>
    </row>
    <row r="156" spans="2:4" x14ac:dyDescent="0.25">
      <c r="B156" s="22">
        <v>43405</v>
      </c>
      <c r="C156" s="70">
        <v>76498260.900000036</v>
      </c>
      <c r="D156" s="23">
        <v>26518.626020000014</v>
      </c>
    </row>
    <row r="157" spans="2:4" x14ac:dyDescent="0.25">
      <c r="B157" s="24">
        <v>43435</v>
      </c>
      <c r="C157" s="71">
        <v>54684533.859999992</v>
      </c>
      <c r="D157" s="25">
        <v>19335.299320000006</v>
      </c>
    </row>
    <row r="158" spans="2:4" x14ac:dyDescent="0.25">
      <c r="B158" s="22">
        <v>43466</v>
      </c>
      <c r="C158" s="70">
        <v>51477494.410000056</v>
      </c>
      <c r="D158" s="23">
        <v>18097.246380000008</v>
      </c>
    </row>
    <row r="159" spans="2:4" x14ac:dyDescent="0.25">
      <c r="B159" s="22">
        <v>43497</v>
      </c>
      <c r="C159" s="70">
        <v>42175118.959999964</v>
      </c>
      <c r="D159" s="23">
        <v>15476.944609999993</v>
      </c>
    </row>
    <row r="160" spans="2:4" x14ac:dyDescent="0.25">
      <c r="B160" s="22">
        <v>43525</v>
      </c>
      <c r="C160" s="70">
        <v>43807138.410000004</v>
      </c>
      <c r="D160" s="23">
        <v>15177.477330000002</v>
      </c>
    </row>
    <row r="161" spans="2:4" x14ac:dyDescent="0.25">
      <c r="B161" s="22">
        <v>43556</v>
      </c>
      <c r="C161" s="70">
        <v>41046503.960000023</v>
      </c>
      <c r="D161" s="23">
        <v>14183.78076</v>
      </c>
    </row>
    <row r="162" spans="2:4" x14ac:dyDescent="0.25">
      <c r="B162" s="22">
        <v>43586</v>
      </c>
      <c r="C162" s="70">
        <v>54338427.269999973</v>
      </c>
      <c r="D162" s="23">
        <v>19784.509179999994</v>
      </c>
    </row>
    <row r="163" spans="2:4" x14ac:dyDescent="0.25">
      <c r="B163" s="22">
        <v>43617</v>
      </c>
      <c r="C163" s="70">
        <v>44281197.629999995</v>
      </c>
      <c r="D163" s="23">
        <v>14677.595199999998</v>
      </c>
    </row>
    <row r="164" spans="2:4" x14ac:dyDescent="0.25">
      <c r="B164" s="22">
        <v>43647</v>
      </c>
      <c r="C164" s="70">
        <v>63452319.570000008</v>
      </c>
      <c r="D164" s="23">
        <v>19173.140610000006</v>
      </c>
    </row>
    <row r="165" spans="2:4" x14ac:dyDescent="0.25">
      <c r="B165" s="22">
        <v>43678</v>
      </c>
      <c r="C165" s="70">
        <v>64228834.590000018</v>
      </c>
      <c r="D165" s="23">
        <v>20644.98501</v>
      </c>
    </row>
    <row r="166" spans="2:4" x14ac:dyDescent="0.25">
      <c r="B166" s="22">
        <v>43709</v>
      </c>
      <c r="C166" s="70">
        <v>57228548.670000054</v>
      </c>
      <c r="D166" s="23">
        <v>17851.683229999999</v>
      </c>
    </row>
    <row r="167" spans="2:4" x14ac:dyDescent="0.25">
      <c r="B167" s="22">
        <v>43739</v>
      </c>
      <c r="C167" s="70">
        <v>51951749.169999972</v>
      </c>
      <c r="D167" s="23">
        <v>17724.465520000009</v>
      </c>
    </row>
    <row r="168" spans="2:4" x14ac:dyDescent="0.25">
      <c r="B168" s="22">
        <v>43770</v>
      </c>
      <c r="C168" s="70">
        <v>71444612.220000058</v>
      </c>
      <c r="D168" s="23">
        <v>22987.97183000001</v>
      </c>
    </row>
    <row r="169" spans="2:4" x14ac:dyDescent="0.25">
      <c r="B169" s="24">
        <v>43800</v>
      </c>
      <c r="C169" s="71">
        <v>69513753.200000018</v>
      </c>
      <c r="D169" s="25">
        <v>23517.159989999989</v>
      </c>
    </row>
    <row r="170" spans="2:4" x14ac:dyDescent="0.25">
      <c r="B170" s="22">
        <v>43831</v>
      </c>
      <c r="C170" s="70">
        <v>59941499.049999975</v>
      </c>
      <c r="D170" s="23">
        <v>20082.560750000004</v>
      </c>
    </row>
    <row r="171" spans="2:4" x14ac:dyDescent="0.25">
      <c r="B171" s="22">
        <v>43862</v>
      </c>
      <c r="C171" s="70">
        <v>35808629.999999978</v>
      </c>
      <c r="D171" s="23">
        <v>11435.470490000003</v>
      </c>
    </row>
    <row r="172" spans="2:4" x14ac:dyDescent="0.25">
      <c r="B172" s="22">
        <v>43891</v>
      </c>
      <c r="C172" s="70">
        <v>47021933.829999998</v>
      </c>
      <c r="D172" s="23">
        <v>14839.974420000002</v>
      </c>
    </row>
    <row r="173" spans="2:4" x14ac:dyDescent="0.25">
      <c r="B173" s="22">
        <v>43922</v>
      </c>
      <c r="C173" s="70">
        <v>45207345.519999981</v>
      </c>
      <c r="D173" s="23">
        <v>15018.642290000005</v>
      </c>
    </row>
    <row r="174" spans="2:4" x14ac:dyDescent="0.25">
      <c r="B174" s="22">
        <v>43952</v>
      </c>
      <c r="C174" s="70">
        <v>47595631.460000075</v>
      </c>
      <c r="D174" s="23">
        <v>16411.092659999995</v>
      </c>
    </row>
    <row r="175" spans="2:4" x14ac:dyDescent="0.25">
      <c r="B175" s="22">
        <v>43983</v>
      </c>
      <c r="C175" s="70">
        <v>60061927.759999976</v>
      </c>
      <c r="D175" s="23">
        <v>20713.441679999996</v>
      </c>
    </row>
    <row r="176" spans="2:4" x14ac:dyDescent="0.25">
      <c r="B176" s="22">
        <v>44013</v>
      </c>
      <c r="C176" s="70">
        <v>60432995.770000026</v>
      </c>
      <c r="D176" s="23">
        <v>21638.558980000005</v>
      </c>
    </row>
    <row r="177" spans="2:4" x14ac:dyDescent="0.25">
      <c r="B177" s="22">
        <v>44044</v>
      </c>
      <c r="C177" s="70">
        <v>52849151.540000014</v>
      </c>
      <c r="D177" s="23">
        <v>18067.268159999992</v>
      </c>
    </row>
    <row r="178" spans="2:4" x14ac:dyDescent="0.25">
      <c r="B178" s="22">
        <v>44075</v>
      </c>
      <c r="C178" s="70">
        <v>72877587.679999918</v>
      </c>
      <c r="D178" s="23">
        <v>24913.841149999997</v>
      </c>
    </row>
    <row r="179" spans="2:4" x14ac:dyDescent="0.25">
      <c r="B179" s="22">
        <v>44105</v>
      </c>
      <c r="C179" s="70">
        <v>86678603.199999794</v>
      </c>
      <c r="D179" s="23">
        <v>30478.024780000007</v>
      </c>
    </row>
    <row r="180" spans="2:4" x14ac:dyDescent="0.25">
      <c r="B180" s="22">
        <v>44136</v>
      </c>
      <c r="C180" s="70">
        <v>65034591.599999875</v>
      </c>
      <c r="D180" s="23">
        <v>23058.836820000015</v>
      </c>
    </row>
    <row r="181" spans="2:4" x14ac:dyDescent="0.25">
      <c r="B181" s="24">
        <v>44166</v>
      </c>
      <c r="C181" s="71">
        <v>58723206.839999869</v>
      </c>
      <c r="D181" s="25">
        <v>19861.563360000007</v>
      </c>
    </row>
    <row r="182" spans="2:4" x14ac:dyDescent="0.25">
      <c r="B182" s="22">
        <v>44197</v>
      </c>
      <c r="C182" s="70">
        <v>58980069.000000037</v>
      </c>
      <c r="D182" s="23">
        <v>19096.717069999995</v>
      </c>
    </row>
    <row r="183" spans="2:4" x14ac:dyDescent="0.25">
      <c r="B183" s="22">
        <v>44228</v>
      </c>
      <c r="C183" s="70">
        <v>46040388.049999915</v>
      </c>
      <c r="D183" s="23">
        <v>15408.008430000005</v>
      </c>
    </row>
    <row r="184" spans="2:4" x14ac:dyDescent="0.25">
      <c r="B184" s="22">
        <v>44256</v>
      </c>
      <c r="C184" s="70">
        <v>56024378.439999975</v>
      </c>
      <c r="D184" s="23">
        <v>18266.290030000007</v>
      </c>
    </row>
    <row r="185" spans="2:4" x14ac:dyDescent="0.25">
      <c r="B185" s="22">
        <v>44287</v>
      </c>
      <c r="C185" s="70">
        <v>48808763.660000026</v>
      </c>
      <c r="D185" s="23">
        <v>15176.399919999996</v>
      </c>
    </row>
    <row r="186" spans="2:4" x14ac:dyDescent="0.25">
      <c r="B186" s="22">
        <v>44317</v>
      </c>
      <c r="C186" s="70">
        <v>55531647.530000024</v>
      </c>
      <c r="D186" s="23">
        <v>17084.272910000007</v>
      </c>
    </row>
    <row r="187" spans="2:4" x14ac:dyDescent="0.25">
      <c r="B187" s="22">
        <v>44348</v>
      </c>
      <c r="C187" s="70">
        <v>69838015.50999999</v>
      </c>
      <c r="D187" s="23">
        <v>19862.676570000003</v>
      </c>
    </row>
    <row r="188" spans="2:4" x14ac:dyDescent="0.25">
      <c r="B188" s="22">
        <v>44378</v>
      </c>
      <c r="C188" s="70">
        <v>65008490.190000027</v>
      </c>
      <c r="D188" s="23">
        <v>17840.659240000005</v>
      </c>
    </row>
    <row r="189" spans="2:4" x14ac:dyDescent="0.25">
      <c r="B189" s="22">
        <v>44409</v>
      </c>
      <c r="C189" s="70">
        <v>64394088.77000007</v>
      </c>
      <c r="D189" s="23">
        <v>18359.237070000003</v>
      </c>
    </row>
    <row r="190" spans="2:4" x14ac:dyDescent="0.25">
      <c r="B190" s="22">
        <v>44440</v>
      </c>
      <c r="C190" s="70">
        <v>76349310.1300001</v>
      </c>
      <c r="D190" s="23">
        <v>21626.953750000001</v>
      </c>
    </row>
    <row r="191" spans="2:4" x14ac:dyDescent="0.25">
      <c r="B191" s="22">
        <v>44470</v>
      </c>
      <c r="C191" s="70">
        <v>67146842.750000089</v>
      </c>
      <c r="D191" s="23">
        <v>20432.340560000011</v>
      </c>
    </row>
    <row r="192" spans="2:4" x14ac:dyDescent="0.25">
      <c r="B192" s="22">
        <v>44501</v>
      </c>
      <c r="C192" s="70">
        <v>78610196.210000083</v>
      </c>
      <c r="D192" s="23">
        <v>23816.344400000009</v>
      </c>
    </row>
    <row r="193" spans="2:4" x14ac:dyDescent="0.25">
      <c r="B193" s="24">
        <v>44531</v>
      </c>
      <c r="C193" s="71">
        <v>67063478.929999992</v>
      </c>
      <c r="D193" s="25">
        <v>19811.952120000002</v>
      </c>
    </row>
    <row r="194" spans="2:4" x14ac:dyDescent="0.25">
      <c r="B194" s="22">
        <v>44562</v>
      </c>
      <c r="C194" s="77">
        <v>65423280.110000029</v>
      </c>
      <c r="D194" s="78">
        <v>18304.02477</v>
      </c>
    </row>
    <row r="195" spans="2:4" x14ac:dyDescent="0.25">
      <c r="B195" s="22">
        <v>44593</v>
      </c>
      <c r="C195" s="77">
        <v>73878034.809999943</v>
      </c>
      <c r="D195" s="78">
        <v>20255.318789999994</v>
      </c>
    </row>
    <row r="196" spans="2:4" x14ac:dyDescent="0.25">
      <c r="B196" s="22">
        <v>44621</v>
      </c>
      <c r="C196" s="79">
        <v>63419743.289999992</v>
      </c>
      <c r="D196" s="78">
        <v>17096.883250000006</v>
      </c>
    </row>
    <row r="197" spans="2:4" x14ac:dyDescent="0.25">
      <c r="B197" s="22">
        <v>44652</v>
      </c>
      <c r="C197" s="77">
        <v>55184711.790000014</v>
      </c>
      <c r="D197" s="78">
        <v>14696.549550000002</v>
      </c>
    </row>
    <row r="198" spans="2:4" x14ac:dyDescent="0.25">
      <c r="B198" s="22">
        <v>44682</v>
      </c>
      <c r="C198" s="77">
        <v>83528105.410000026</v>
      </c>
      <c r="D198" s="78">
        <v>20624.405240000015</v>
      </c>
    </row>
    <row r="199" spans="2:4" x14ac:dyDescent="0.25">
      <c r="B199" s="22">
        <v>44713</v>
      </c>
      <c r="C199" s="77">
        <v>74402243.209999964</v>
      </c>
      <c r="D199" s="78">
        <v>18067.308820000013</v>
      </c>
    </row>
    <row r="200" spans="2:4" x14ac:dyDescent="0.25">
      <c r="B200" s="22">
        <v>44743</v>
      </c>
      <c r="C200" s="77">
        <v>71435154.300000042</v>
      </c>
      <c r="D200" s="78">
        <v>16980.627659999998</v>
      </c>
    </row>
    <row r="201" spans="2:4" x14ac:dyDescent="0.25">
      <c r="B201" s="22">
        <v>44774</v>
      </c>
      <c r="C201" s="77">
        <v>90622493.139999881</v>
      </c>
      <c r="D201" s="78">
        <v>21582.297960000014</v>
      </c>
    </row>
    <row r="202" spans="2:4" x14ac:dyDescent="0.25">
      <c r="B202" s="22">
        <v>44805</v>
      </c>
      <c r="C202" s="77">
        <v>104761924.73999985</v>
      </c>
      <c r="D202" s="78">
        <v>24997.282700000003</v>
      </c>
    </row>
    <row r="203" spans="2:4" x14ac:dyDescent="0.25">
      <c r="B203" s="22">
        <v>44835</v>
      </c>
      <c r="C203" s="77">
        <v>77797688.310000077</v>
      </c>
      <c r="D203" s="78">
        <v>18524.967320000003</v>
      </c>
    </row>
    <row r="204" spans="2:4" x14ac:dyDescent="0.25">
      <c r="B204" s="22">
        <v>44866</v>
      </c>
      <c r="C204" s="77">
        <v>82890592.489999995</v>
      </c>
      <c r="D204" s="78">
        <v>20897.039020000004</v>
      </c>
    </row>
    <row r="205" spans="2:4" x14ac:dyDescent="0.25">
      <c r="B205" s="22">
        <v>44896</v>
      </c>
      <c r="C205" s="77">
        <v>81906148.299999967</v>
      </c>
      <c r="D205" s="78">
        <v>20995.863449999993</v>
      </c>
    </row>
    <row r="206" spans="2:4" x14ac:dyDescent="0.25">
      <c r="B206" s="83">
        <v>44927</v>
      </c>
      <c r="C206" s="86">
        <v>88443468.150000066</v>
      </c>
      <c r="D206" s="84">
        <v>22560.644050000003</v>
      </c>
    </row>
    <row r="207" spans="2:4" x14ac:dyDescent="0.25">
      <c r="B207" s="87">
        <v>44958</v>
      </c>
      <c r="C207" s="77">
        <v>67590757.200000018</v>
      </c>
      <c r="D207" s="78">
        <v>17021.75090000001</v>
      </c>
    </row>
    <row r="208" spans="2:4" x14ac:dyDescent="0.25">
      <c r="B208" s="87">
        <v>44986</v>
      </c>
      <c r="C208" s="77">
        <v>68981072.429999992</v>
      </c>
      <c r="D208" s="78">
        <v>17691.392790000002</v>
      </c>
    </row>
    <row r="209" spans="2:4" x14ac:dyDescent="0.25">
      <c r="B209" s="87">
        <v>45017</v>
      </c>
      <c r="C209" s="77">
        <v>71912091.399999931</v>
      </c>
      <c r="D209" s="78">
        <v>18506.87068</v>
      </c>
    </row>
    <row r="210" spans="2:4" x14ac:dyDescent="0.25">
      <c r="B210" s="87">
        <v>45047</v>
      </c>
      <c r="C210" s="77">
        <v>73674302.689999983</v>
      </c>
      <c r="D210" s="78">
        <v>19009.044459999997</v>
      </c>
    </row>
    <row r="211" spans="2:4" x14ac:dyDescent="0.25">
      <c r="B211" s="87">
        <v>45078</v>
      </c>
      <c r="C211" s="77">
        <v>70743695.800000086</v>
      </c>
      <c r="D211" s="78">
        <v>18114.74149</v>
      </c>
    </row>
    <row r="212" spans="2:4" x14ac:dyDescent="0.25">
      <c r="B212" s="87">
        <v>45108</v>
      </c>
      <c r="C212" s="77">
        <v>60517487.329999939</v>
      </c>
      <c r="D212" s="78">
        <v>16233.347740000008</v>
      </c>
    </row>
    <row r="213" spans="2:4" x14ac:dyDescent="0.25">
      <c r="B213" s="87">
        <v>45139</v>
      </c>
      <c r="C213" s="77">
        <v>65499489.800000019</v>
      </c>
      <c r="D213" s="78">
        <v>18049.331339999993</v>
      </c>
    </row>
    <row r="214" spans="2:4" x14ac:dyDescent="0.25">
      <c r="B214" s="87">
        <v>45170</v>
      </c>
      <c r="C214" s="77">
        <v>69040733.00999999</v>
      </c>
      <c r="D214" s="78">
        <v>20044.756250000009</v>
      </c>
    </row>
    <row r="215" spans="2:4" x14ac:dyDescent="0.25">
      <c r="B215" s="87">
        <v>45200</v>
      </c>
      <c r="C215" s="77">
        <v>69398042.259999886</v>
      </c>
      <c r="D215" s="78">
        <v>19685.811090000017</v>
      </c>
    </row>
    <row r="216" spans="2:4" x14ac:dyDescent="0.25">
      <c r="B216" s="87">
        <v>45231</v>
      </c>
      <c r="C216" s="77">
        <v>73763836.530000031</v>
      </c>
      <c r="D216" s="78">
        <v>22152.385940000004</v>
      </c>
    </row>
    <row r="217" spans="2:4" x14ac:dyDescent="0.25">
      <c r="B217" s="85">
        <v>45261</v>
      </c>
      <c r="C217" s="80">
        <v>70427105.249999925</v>
      </c>
      <c r="D217" s="81">
        <v>20622.978130000007</v>
      </c>
    </row>
    <row r="218" spans="2:4" x14ac:dyDescent="0.25">
      <c r="B218" s="20">
        <v>45292</v>
      </c>
      <c r="C218" s="86">
        <v>82281068.210000023</v>
      </c>
      <c r="D218" s="84">
        <v>24835.244300000002</v>
      </c>
    </row>
    <row r="219" spans="2:4" x14ac:dyDescent="0.25">
      <c r="B219" s="22">
        <v>45323</v>
      </c>
      <c r="C219" s="77">
        <v>54069441.969999991</v>
      </c>
      <c r="D219" s="78">
        <v>15887.066180000003</v>
      </c>
    </row>
    <row r="220" spans="2:4" x14ac:dyDescent="0.25">
      <c r="B220" s="22">
        <v>45352</v>
      </c>
      <c r="C220" s="77">
        <v>50351521.570000015</v>
      </c>
      <c r="D220" s="78">
        <v>14345.72616</v>
      </c>
    </row>
    <row r="221" spans="2:4" x14ac:dyDescent="0.25">
      <c r="B221" s="22">
        <v>45383</v>
      </c>
      <c r="C221" s="77">
        <v>61697119.330000058</v>
      </c>
      <c r="D221" s="78">
        <v>17750.364239999999</v>
      </c>
    </row>
    <row r="222" spans="2:4" x14ac:dyDescent="0.25">
      <c r="B222" s="22">
        <v>45413</v>
      </c>
      <c r="C222" s="77">
        <v>76316510.270000041</v>
      </c>
      <c r="D222" s="78">
        <v>20894.102699999999</v>
      </c>
    </row>
    <row r="223" spans="2:4" x14ac:dyDescent="0.25">
      <c r="B223" s="22">
        <v>45444</v>
      </c>
      <c r="C223" s="77">
        <v>60614262.139999978</v>
      </c>
      <c r="D223" s="78">
        <v>17591.906120000003</v>
      </c>
    </row>
    <row r="224" spans="2:4" x14ac:dyDescent="0.25">
      <c r="B224" s="22">
        <v>45474</v>
      </c>
      <c r="C224" s="77">
        <v>70385969.200000018</v>
      </c>
      <c r="D224" s="78">
        <v>20093.195520000005</v>
      </c>
    </row>
    <row r="225" spans="2:4" x14ac:dyDescent="0.25">
      <c r="B225" s="22">
        <v>45505</v>
      </c>
      <c r="C225" s="77">
        <v>79466049.330000028</v>
      </c>
      <c r="D225" s="78">
        <v>21612.639190000005</v>
      </c>
    </row>
    <row r="226" spans="2:4" x14ac:dyDescent="0.25">
      <c r="B226" s="22">
        <v>45536</v>
      </c>
      <c r="C226" s="77">
        <v>73016952.819999993</v>
      </c>
      <c r="D226" s="78">
        <v>20138.49883</v>
      </c>
    </row>
    <row r="227" spans="2:4" x14ac:dyDescent="0.25">
      <c r="B227" s="22">
        <v>45566</v>
      </c>
      <c r="C227" s="77">
        <v>84447557.299999997</v>
      </c>
      <c r="D227" s="78">
        <v>23464.546619999994</v>
      </c>
    </row>
    <row r="228" spans="2:4" x14ac:dyDescent="0.25">
      <c r="B228" s="22">
        <v>45597</v>
      </c>
      <c r="C228" s="77">
        <v>83310714.609999999</v>
      </c>
      <c r="D228" s="78">
        <v>23490.802709999993</v>
      </c>
    </row>
    <row r="229" spans="2:4" x14ac:dyDescent="0.25">
      <c r="B229" s="22">
        <v>45627</v>
      </c>
      <c r="C229" s="70">
        <v>77962190.709999934</v>
      </c>
      <c r="D229" s="23">
        <v>21031.084020000002</v>
      </c>
    </row>
    <row r="230" spans="2:4" x14ac:dyDescent="0.25">
      <c r="B230" s="83">
        <v>45658</v>
      </c>
      <c r="C230" s="86">
        <v>79771614.789999992</v>
      </c>
      <c r="D230" s="84">
        <v>21891.422300000002</v>
      </c>
    </row>
    <row r="231" spans="2:4" x14ac:dyDescent="0.25">
      <c r="B231" s="87">
        <v>45689</v>
      </c>
      <c r="C231" s="77">
        <v>75372215.620000005</v>
      </c>
      <c r="D231" s="78">
        <v>20580.384890000001</v>
      </c>
    </row>
    <row r="232" spans="2:4" x14ac:dyDescent="0.25">
      <c r="B232" s="87">
        <v>45717</v>
      </c>
      <c r="C232" s="77">
        <v>66966823.330000006</v>
      </c>
      <c r="D232" s="78">
        <v>17349.918059999996</v>
      </c>
    </row>
    <row r="233" spans="2:4" x14ac:dyDescent="0.25">
      <c r="B233" s="87">
        <v>45748</v>
      </c>
      <c r="C233" s="77">
        <v>67773138.36999999</v>
      </c>
      <c r="D233" s="78">
        <v>17930.492200000001</v>
      </c>
    </row>
    <row r="234" spans="2:4" x14ac:dyDescent="0.25">
      <c r="B234" s="87">
        <v>45778</v>
      </c>
      <c r="C234" s="77">
        <v>68532629.86999999</v>
      </c>
      <c r="D234" s="78">
        <v>17319.489899999997</v>
      </c>
    </row>
    <row r="235" spans="2:4" x14ac:dyDescent="0.25">
      <c r="B235" s="87">
        <v>45809</v>
      </c>
      <c r="C235" s="77">
        <v>70076315.88000001</v>
      </c>
      <c r="D235" s="78">
        <v>17611.155169999998</v>
      </c>
    </row>
    <row r="236" spans="2:4" x14ac:dyDescent="0.25">
      <c r="B236" s="85">
        <v>45839</v>
      </c>
      <c r="C236" s="80">
        <v>75860761.140000001</v>
      </c>
      <c r="D236" s="81">
        <v>19225.104190000002</v>
      </c>
    </row>
    <row r="237" spans="2:4" x14ac:dyDescent="0.25">
      <c r="B237" s="27" t="s">
        <v>19</v>
      </c>
    </row>
  </sheetData>
  <mergeCells count="1">
    <mergeCell ref="C10:D10"/>
  </mergeCells>
  <hyperlinks>
    <hyperlink ref="E10" location="'Total Exportado'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686A82C-DA21-496E-A0CC-1BB2238E8C9F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2.xml><?xml version="1.0" encoding="utf-8"?>
<ds:datastoreItem xmlns:ds="http://schemas.openxmlformats.org/officeDocument/2006/customXml" ds:itemID="{EE992C48-8F05-4016-9A99-BFEB3251B5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F40F96-C04E-4901-A0AA-D3A2B5CF46A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16E8B18-9667-498C-ACD5-E002A06BD6C3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Total Exportado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2025-08-11T13:02:14Z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6976800.00000000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