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2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<sst xmlns="http://schemas.openxmlformats.org/spreadsheetml/2006/main" count="667" uniqueCount="79">
  <si>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</si>
  <si>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</si>
  <si>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</si>
  <si>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</si>
  <si>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</si>
  <si>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</si>
  <si>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</si>
  <si>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</si>
  <si>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</si>
  <si>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</si>
  <si>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</si>
  <si>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</si>
  <si>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</si>
  <si>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</si>
  <si>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</si>
  <si>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</si>
  <si>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</si>
  <si>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</si>
  <si>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</si>
  <si>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</si>
  <si>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</si>
  <si>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</si>
  <si>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</si>
  <si>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</si>
  <si>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</si>
  <si>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</si>
  <si>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</si>
  <si>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</si>
  <si>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</si>
  <si>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</si>
  <si>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</si>
  <si>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</si>
  <si>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</si>
  <si>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</si>
  <si>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</si>
  <si>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</si>
  <si>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</si>
  <si>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</si>
  <si>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</si>
  <si>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</si>
  <si>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</si>
  <si>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</si>
  <si>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</si>
  <si>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</si>
  <si>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</si>
  <si>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</si>
  <si>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</si>
  <si>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</si>
  <si>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</si>
  <si>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</si>
  <si>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</si>
  <si>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</si>
  <si>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</si>
  <si>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</si>
  <si>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</si>
  <si>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</si>
  <si>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</si>
  <si>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</si>
  <si>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</si>
  <si>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</si>
  <si>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</si>
  <si>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</si>
  <si>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</si>
  <si>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</si>
  <si>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</si>
  <si>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</si>
  <si>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</si>
  <si>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</si>
  <si>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</si>
  <si>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</si>
  <si>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</si>
  <si>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</si>
  <si>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</si>
  <si>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</si>
  <si>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</si>
  <si>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</si>
  <si>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</si>
  <si>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CHILE</t>
  </si>
  <si>
    <t>2024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</si>
</sst>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\ &quot;de&quot;\ mmmm\ &quot;de&quot;\ yyyy"/>
    <numFmt numFmtId="184" formatCode="0.0"/>
    <numFmt numFmtId="185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5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4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5" fillId="0" borderId="0" xfId="46" applyNumberFormat="1" applyAlignment="1" applyProtection="1">
      <alignment/>
      <protection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82" fontId="44" fillId="0" borderId="23" xfId="49" applyNumberFormat="1" applyFont="1" applyBorder="1" applyAlignment="1">
      <alignment wrapText="1"/>
    </xf>
    <xf numFmtId="0" fontId="44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>
      <alignment/>
    </xf>
    <xf numFmtId="182" fontId="0" fillId="0" borderId="0" xfId="0" applyNumberFormat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44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29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4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4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34" xfId="0" applyFont="1" applyBorder="1" applyAlignment="1">
      <alignment wrapText="1"/>
    </xf>
    <xf numFmtId="9" fontId="48" fillId="0" borderId="35" xfId="55" applyFont="1" applyBorder="1" applyAlignment="1">
      <alignment horizontal="right" wrapText="1"/>
    </xf>
    <xf numFmtId="0" fontId="44" fillId="0" borderId="17" xfId="0" applyFont="1" applyBorder="1" applyAlignment="1">
      <alignment/>
    </xf>
    <xf numFmtId="0" fontId="48" fillId="0" borderId="36" xfId="0" applyFont="1" applyBorder="1" applyAlignment="1">
      <alignment wrapText="1"/>
    </xf>
    <xf numFmtId="9" fontId="48" fillId="0" borderId="37" xfId="55" applyFont="1" applyBorder="1" applyAlignment="1">
      <alignment horizontal="right" wrapText="1"/>
    </xf>
    <xf numFmtId="0" fontId="48" fillId="0" borderId="36" xfId="0" applyFont="1" applyBorder="1" applyAlignment="1" quotePrefix="1">
      <alignment wrapText="1"/>
    </xf>
    <xf numFmtId="9" fontId="48" fillId="0" borderId="37" xfId="55" applyFont="1" applyBorder="1" applyAlignment="1" quotePrefix="1">
      <alignment horizontal="right" wrapText="1"/>
    </xf>
    <xf numFmtId="0" fontId="44" fillId="0" borderId="19" xfId="0" applyFont="1" applyBorder="1" applyAlignment="1">
      <alignment/>
    </xf>
    <xf numFmtId="0" fontId="48" fillId="0" borderId="38" xfId="0" applyFont="1" applyBorder="1" applyAlignment="1" quotePrefix="1">
      <alignment wrapText="1"/>
    </xf>
    <xf numFmtId="9" fontId="48" fillId="0" borderId="39" xfId="55" applyFont="1" applyBorder="1" applyAlignment="1" quotePrefix="1">
      <alignment horizontal="right" wrapText="1"/>
    </xf>
    <xf numFmtId="0" fontId="48" fillId="0" borderId="38" xfId="0" applyFont="1" applyBorder="1" applyAlignment="1">
      <alignment wrapText="1"/>
    </xf>
    <xf numFmtId="9" fontId="48" fillId="0" borderId="39" xfId="55" applyFont="1" applyBorder="1" applyAlignment="1">
      <alignment horizontal="right"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horizontal="right" wrapText="1"/>
    </xf>
    <xf numFmtId="9" fontId="48" fillId="0" borderId="39" xfId="55" applyFont="1" applyBorder="1" applyAlignment="1">
      <alignment horizontal="right" wrapText="1"/>
    </xf>
    <xf numFmtId="0" fontId="48" fillId="0" borderId="37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8" fillId="0" borderId="41" xfId="0" applyFont="1" applyBorder="1" applyAlignment="1">
      <alignment wrapText="1"/>
    </xf>
    <xf numFmtId="2" fontId="48" fillId="0" borderId="37" xfId="0" applyNumberFormat="1" applyFont="1" applyBorder="1" applyAlignment="1">
      <alignment horizontal="right" wrapText="1"/>
    </xf>
    <xf numFmtId="0" fontId="48" fillId="0" borderId="39" xfId="0" applyFont="1" applyBorder="1" applyAlignment="1">
      <alignment horizontal="right" wrapText="1"/>
    </xf>
    <xf numFmtId="0" fontId="48" fillId="0" borderId="42" xfId="0" applyFont="1" applyBorder="1" applyAlignment="1">
      <alignment horizontal="right" wrapText="1"/>
    </xf>
    <xf numFmtId="0" fontId="48" fillId="0" borderId="43" xfId="0" applyFont="1" applyBorder="1" applyAlignment="1">
      <alignment wrapText="1"/>
    </xf>
    <xf numFmtId="2" fontId="48" fillId="0" borderId="39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9" fontId="44" fillId="0" borderId="17" xfId="55" applyFont="1" applyBorder="1" applyAlignment="1">
      <alignment/>
    </xf>
    <xf numFmtId="0" fontId="49" fillId="0" borderId="0" xfId="0" applyFont="1" applyAlignment="1">
      <alignment/>
    </xf>
    <xf numFmtId="9" fontId="44" fillId="0" borderId="19" xfId="55" applyFont="1" applyBorder="1" applyAlignment="1">
      <alignment/>
    </xf>
    <xf numFmtId="0" fontId="50" fillId="0" borderId="0" xfId="0" applyFont="1" applyAlignment="1">
      <alignment/>
    </xf>
    <xf numFmtId="182" fontId="0" fillId="0" borderId="44" xfId="49" applyNumberFormat="1" applyBorder="1" applyAlignment="1">
      <alignment/>
    </xf>
    <xf numFmtId="182" fontId="0" fillId="0" borderId="0" xfId="49" applyNumberFormat="1" applyBorder="1" applyAlignment="1">
      <alignment/>
    </xf>
    <xf numFmtId="182" fontId="44" fillId="0" borderId="19" xfId="49" applyNumberFormat="1" applyFont="1" applyBorder="1" applyAlignment="1">
      <alignment/>
    </xf>
    <xf numFmtId="0" fontId="44" fillId="0" borderId="17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4" fillId="0" borderId="0" xfId="0" applyNumberFormat="1" applyFont="1" applyBorder="1" applyAlignment="1">
      <alignment/>
    </xf>
    <xf numFmtId="9" fontId="44" fillId="0" borderId="0" xfId="55" applyFont="1" applyBorder="1" applyAlignment="1">
      <alignment/>
    </xf>
    <xf numFmtId="0" fontId="44" fillId="0" borderId="19" xfId="0" applyNumberFormat="1" applyFont="1" applyBorder="1" applyAlignment="1">
      <alignment horizontal="left"/>
    </xf>
    <xf numFmtId="49" fontId="44" fillId="0" borderId="17" xfId="0" applyNumberFormat="1" applyFont="1" applyBorder="1" applyAlignment="1">
      <alignment horizontal="left"/>
    </xf>
    <xf numFmtId="182" fontId="0" fillId="0" borderId="3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7" fontId="0" fillId="0" borderId="22" xfId="0" applyNumberFormat="1" applyBorder="1" applyAlignment="1">
      <alignment horizontal="center"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2" fontId="0" fillId="0" borderId="22" xfId="49" applyNumberFormat="1" applyBorder="1" applyAlignment="1">
      <alignment/>
    </xf>
    <xf numFmtId="182" fontId="0" fillId="0" borderId="45" xfId="49" applyNumberFormat="1" applyBorder="1" applyAlignment="1">
      <alignment/>
    </xf>
    <xf numFmtId="9" fontId="0" fillId="0" borderId="0" xfId="55" applyFont="1" applyAlignment="1">
      <alignment/>
    </xf>
    <xf numFmtId="9" fontId="0" fillId="0" borderId="15" xfId="55" applyFont="1" applyBorder="1" applyAlignment="1">
      <alignment/>
    </xf>
    <xf numFmtId="9" fontId="0" fillId="0" borderId="32" xfId="55" applyFont="1" applyBorder="1" applyAlignment="1">
      <alignment/>
    </xf>
    <xf numFmtId="1" fontId="0" fillId="0" borderId="33" xfId="55" applyNumberFormat="1" applyFont="1" applyBorder="1" applyAlignment="1">
      <alignment/>
    </xf>
    <xf numFmtId="182" fontId="0" fillId="0" borderId="0" xfId="49" applyNumberFormat="1" applyFont="1" applyAlignment="1">
      <alignment/>
    </xf>
    <xf numFmtId="9" fontId="0" fillId="0" borderId="0" xfId="55" applyFont="1" applyAlignment="1">
      <alignment/>
    </xf>
    <xf numFmtId="9" fontId="0" fillId="0" borderId="0" xfId="55" applyFont="1" applyBorder="1" applyAlignment="1">
      <alignment/>
    </xf>
    <xf numFmtId="9" fontId="0" fillId="0" borderId="0" xfId="55" applyFont="1" applyAlignment="1">
      <alignment/>
    </xf>
    <xf numFmtId="182" fontId="44" fillId="0" borderId="12" xfId="49" applyNumberFormat="1" applyFont="1" applyBorder="1" applyAlignment="1">
      <alignment/>
    </xf>
    <xf numFmtId="182" fontId="44" fillId="0" borderId="17" xfId="49" applyNumberFormat="1" applyFont="1" applyBorder="1" applyAlignment="1">
      <alignment/>
    </xf>
    <xf numFmtId="182" fontId="0" fillId="0" borderId="0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27" xfId="49" applyNumberFormat="1" applyFont="1" applyBorder="1" applyAlignment="1">
      <alignment/>
    </xf>
    <xf numFmtId="182" fontId="0" fillId="0" borderId="28" xfId="49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182" fontId="44" fillId="0" borderId="30" xfId="49" applyNumberFormat="1" applyFont="1" applyBorder="1" applyAlignment="1">
      <alignment horizontal="center"/>
    </xf>
    <xf numFmtId="182" fontId="44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828675</xdr:colOff>
      <xdr:row>7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95250</xdr:rowOff>
    </xdr:from>
    <xdr:to>
      <xdr:col>7</xdr:col>
      <xdr:colOff>790575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152400</xdr:rowOff>
    </xdr:from>
    <xdr:to>
      <xdr:col>3</xdr:col>
      <xdr:colOff>1609725</xdr:colOff>
      <xdr:row>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2419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87"/>
  <sheetViews>
    <sheetView showGridLines="0" zoomScalePageLayoutView="0" workbookViewId="0" topLeftCell="A57">
      <selection activeCell="C55" sqref="C55:N55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1" t="s">
        <v>76</v>
      </c>
    </row>
    <row r="10" ht="15.75" thickBot="1"/>
    <row r="11" spans="7:10" ht="15.75" thickBot="1">
      <c r="G11" s="136" t="s">
        <v>15</v>
      </c>
      <c r="H11" s="137"/>
      <c r="I11" s="138"/>
      <c r="J11" s="35" t="s">
        <v>20</v>
      </c>
    </row>
    <row r="12" ht="15.75" thickBot="1">
      <c r="B12" s="99"/>
    </row>
    <row r="13" spans="1:9" ht="15.75" thickBot="1">
      <c r="A13" s="37"/>
      <c r="B13" s="37"/>
      <c r="C13" s="37"/>
      <c r="D13" s="37"/>
      <c r="E13" s="37"/>
      <c r="G13" s="133" t="s">
        <v>64</v>
      </c>
      <c r="H13" s="134"/>
      <c r="I13" s="135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9" ht="15">
      <c r="B22" s="44">
        <v>2013</v>
      </c>
      <c r="C22" s="9">
        <v>5250987.26</v>
      </c>
      <c r="D22" s="1">
        <v>5221194.629999999</v>
      </c>
      <c r="E22" s="1">
        <v>4014908.8600000013</v>
      </c>
      <c r="F22" s="1">
        <v>9068074.020000001</v>
      </c>
      <c r="G22" s="1">
        <v>9006566.900000002</v>
      </c>
      <c r="H22" s="1">
        <v>10315086.9</v>
      </c>
      <c r="I22" s="1">
        <v>9285614.690000001</v>
      </c>
      <c r="J22" s="1">
        <v>10506757.57</v>
      </c>
      <c r="K22" s="1">
        <v>9067962.2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104219154.12</v>
      </c>
      <c r="P22" s="8">
        <f aca="true" t="shared" si="2" ref="P22:P28">O22/O21-1</f>
        <v>0.01986127452523312</v>
      </c>
      <c r="Q22" s="47"/>
      <c r="R22" s="47"/>
      <c r="S22" s="47"/>
    </row>
    <row r="23" spans="2:19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-0.048390240667211426</v>
      </c>
      <c r="Q23" s="47"/>
      <c r="R23" s="47"/>
      <c r="S23" s="47"/>
    </row>
    <row r="24" spans="2:19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  <c r="Q24" s="47"/>
      <c r="R24" s="47"/>
      <c r="S24" s="47"/>
    </row>
    <row r="25" spans="2:19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5109745.92</v>
      </c>
      <c r="M25" s="1">
        <v>6314078.800000001</v>
      </c>
      <c r="N25" s="1">
        <v>4735949.72</v>
      </c>
      <c r="O25" s="40">
        <f t="shared" si="1"/>
        <v>41090946.120000005</v>
      </c>
      <c r="P25" s="39">
        <f t="shared" si="2"/>
        <v>-0.32108861174095427</v>
      </c>
      <c r="Q25" s="47"/>
      <c r="R25" s="47"/>
      <c r="S25" s="47"/>
    </row>
    <row r="26" spans="2:19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0.21240360941097736</v>
      </c>
      <c r="Q26" s="47"/>
      <c r="R26" s="47"/>
      <c r="S26" s="47"/>
    </row>
    <row r="27" spans="2:19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  <c r="Q27" s="47"/>
      <c r="R27" s="47"/>
      <c r="S27" s="47"/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">
      <c r="B29" s="44">
        <v>2020</v>
      </c>
      <c r="C29" s="56">
        <v>943792.43</v>
      </c>
      <c r="D29" s="67">
        <v>1361121.9</v>
      </c>
      <c r="E29" s="67">
        <v>1796760.8699999999</v>
      </c>
      <c r="F29" s="67">
        <v>2110015.16</v>
      </c>
      <c r="G29" s="67">
        <v>3425810.8800000004</v>
      </c>
      <c r="H29" s="67">
        <v>8599180.85</v>
      </c>
      <c r="I29" s="67">
        <v>4090797.3500000006</v>
      </c>
      <c r="J29" s="67">
        <v>2058529.5</v>
      </c>
      <c r="K29" s="67">
        <v>2923358.7500000005</v>
      </c>
      <c r="L29" s="67">
        <v>4015366.6100000013</v>
      </c>
      <c r="M29" s="67">
        <v>3917226.2100000004</v>
      </c>
      <c r="N29" s="67">
        <v>9407009.750000002</v>
      </c>
      <c r="O29" s="40">
        <f>SUM(C29:N29)</f>
        <v>44648970.260000005</v>
      </c>
      <c r="P29" s="98">
        <f>O29/O28-1</f>
        <v>-0.28793700778555054</v>
      </c>
    </row>
    <row r="30" spans="2:16" s="47" customFormat="1" ht="15">
      <c r="B30" s="44" t="s">
        <v>75</v>
      </c>
      <c r="C30" s="56">
        <v>3300996.849999999</v>
      </c>
      <c r="D30" s="67">
        <v>3513819.449999999</v>
      </c>
      <c r="E30" s="67">
        <v>4580083.479999998</v>
      </c>
      <c r="F30" s="67">
        <v>4048648.27</v>
      </c>
      <c r="G30" s="67">
        <v>2141550.040000001</v>
      </c>
      <c r="H30" s="67">
        <v>3150462.14</v>
      </c>
      <c r="I30" s="67">
        <v>1501666.87</v>
      </c>
      <c r="J30" s="67">
        <v>4501547.150000002</v>
      </c>
      <c r="K30" s="67">
        <v>4064471.190000001</v>
      </c>
      <c r="L30" s="67">
        <v>6829519.29</v>
      </c>
      <c r="M30" s="67">
        <v>5517787.42</v>
      </c>
      <c r="N30" s="67">
        <v>8592161.290000005</v>
      </c>
      <c r="O30" s="40">
        <f>SUM(C30:N30)</f>
        <v>51742713.44000001</v>
      </c>
      <c r="P30" s="98">
        <f>O30/O29-1</f>
        <v>0.1588780914473884</v>
      </c>
    </row>
    <row r="31" spans="2:17" s="47" customFormat="1" ht="15">
      <c r="B31" s="105">
        <v>2022</v>
      </c>
      <c r="C31" s="56">
        <v>9347028.73</v>
      </c>
      <c r="D31" s="67">
        <v>5611895.77</v>
      </c>
      <c r="E31" s="67">
        <v>3429148.1199999996</v>
      </c>
      <c r="F31" s="67">
        <v>7501162.529999998</v>
      </c>
      <c r="G31" s="67">
        <v>12462928.44</v>
      </c>
      <c r="H31" s="67">
        <v>7581675.820000001</v>
      </c>
      <c r="I31" s="67">
        <v>6150991.09</v>
      </c>
      <c r="J31" s="67">
        <v>7316283.039999996</v>
      </c>
      <c r="K31" s="67">
        <v>7148338.549999999</v>
      </c>
      <c r="L31" s="67">
        <v>10374034.42</v>
      </c>
      <c r="M31" s="67">
        <v>7883489.299999998</v>
      </c>
      <c r="N31" s="67">
        <v>5261772.75</v>
      </c>
      <c r="O31" s="40">
        <v>90068748.55999999</v>
      </c>
      <c r="P31" s="98">
        <v>0.7407040058778944</v>
      </c>
      <c r="Q31" s="67"/>
    </row>
    <row r="32" spans="2:17" s="47" customFormat="1" ht="15">
      <c r="B32" s="105">
        <v>2023</v>
      </c>
      <c r="C32" s="56">
        <v>8917802.409999996</v>
      </c>
      <c r="D32" s="67">
        <v>6017163.449999999</v>
      </c>
      <c r="E32" s="67">
        <v>3644021.2399999998</v>
      </c>
      <c r="F32" s="67">
        <v>3060483.7799999993</v>
      </c>
      <c r="G32" s="67">
        <v>1955178.7099999997</v>
      </c>
      <c r="H32" s="67">
        <v>3201182.8899999997</v>
      </c>
      <c r="I32" s="67">
        <v>3207081.1199999987</v>
      </c>
      <c r="J32" s="67">
        <v>2322882.1999999993</v>
      </c>
      <c r="K32" s="67">
        <v>5930311.82</v>
      </c>
      <c r="L32" s="67">
        <v>6630226.7700000005</v>
      </c>
      <c r="M32" s="67">
        <v>4083068.6799999992</v>
      </c>
      <c r="N32" s="67">
        <v>5966532.44</v>
      </c>
      <c r="O32" s="40">
        <v>54935935.50999999</v>
      </c>
      <c r="P32" s="98">
        <v>-0.3900666281223615</v>
      </c>
      <c r="Q32" s="67"/>
    </row>
    <row r="33" spans="2:18" s="47" customFormat="1" ht="15.75" thickBot="1">
      <c r="B33" s="45" t="s">
        <v>78</v>
      </c>
      <c r="C33" s="63">
        <v>5897478.450000001</v>
      </c>
      <c r="D33" s="112">
        <v>3366684.11</v>
      </c>
      <c r="E33" s="68">
        <v>4226758.8100000005</v>
      </c>
      <c r="F33" s="68">
        <v>3726107.3000000007</v>
      </c>
      <c r="G33" s="68"/>
      <c r="H33" s="112"/>
      <c r="I33" s="68"/>
      <c r="J33" s="68"/>
      <c r="K33" s="68"/>
      <c r="L33" s="68"/>
      <c r="M33" s="68"/>
      <c r="N33" s="68"/>
      <c r="O33" s="17"/>
      <c r="P33" s="100"/>
      <c r="Q33" s="67"/>
      <c r="R33" s="126"/>
    </row>
    <row r="34" spans="2:18" s="47" customFormat="1" ht="15">
      <c r="B34" s="106"/>
      <c r="C34" s="107"/>
      <c r="D34" s="129"/>
      <c r="E34" s="107"/>
      <c r="F34" s="107"/>
      <c r="G34" s="107"/>
      <c r="H34" s="129"/>
      <c r="I34" s="107"/>
      <c r="J34" s="107"/>
      <c r="K34" s="107"/>
      <c r="L34" s="107"/>
      <c r="M34" s="107"/>
      <c r="N34" s="107"/>
      <c r="O34" s="108"/>
      <c r="P34" s="109"/>
      <c r="Q34" s="67"/>
      <c r="R34" s="126"/>
    </row>
    <row r="35" spans="2:18" ht="15.75" thickBot="1">
      <c r="B35" s="46" t="s"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Q35" s="47"/>
      <c r="R35" s="47"/>
    </row>
    <row r="36" spans="7:18" ht="15.75" thickBot="1">
      <c r="G36" s="133" t="s">
        <v>21</v>
      </c>
      <c r="H36" s="134"/>
      <c r="I36" s="135"/>
      <c r="K36" s="67"/>
      <c r="L36" s="67"/>
      <c r="M36" s="67"/>
      <c r="N36" s="67"/>
      <c r="O36" s="67"/>
      <c r="Q36" s="47"/>
      <c r="R36" s="47"/>
    </row>
    <row r="37" spans="3:18" ht="15.75" thickBot="1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Q37" s="47"/>
      <c r="R37" s="47"/>
    </row>
    <row r="38" spans="2:18" ht="15.75" thickBot="1">
      <c r="B38" s="4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3" t="s">
        <v>13</v>
      </c>
      <c r="O38" s="4" t="s">
        <v>35</v>
      </c>
      <c r="P38" s="5" t="s">
        <v>14</v>
      </c>
      <c r="Q38" s="47"/>
      <c r="R38" s="47"/>
    </row>
    <row r="39" spans="2:18" ht="15">
      <c r="B39" s="43">
        <v>2007</v>
      </c>
      <c r="C39" s="6">
        <v>2506.103</v>
      </c>
      <c r="D39" s="2">
        <v>1964.225</v>
      </c>
      <c r="E39" s="2">
        <v>1546.607</v>
      </c>
      <c r="F39" s="2">
        <v>1291.234</v>
      </c>
      <c r="G39" s="2">
        <v>834.572</v>
      </c>
      <c r="H39" s="2">
        <v>771.9430000000001</v>
      </c>
      <c r="I39" s="2">
        <v>906.41</v>
      </c>
      <c r="J39" s="2">
        <v>675.2669999999999</v>
      </c>
      <c r="K39" s="2">
        <v>418.41600000000005</v>
      </c>
      <c r="L39" s="2">
        <v>1032.512</v>
      </c>
      <c r="M39" s="2">
        <v>1011.928</v>
      </c>
      <c r="N39" s="2">
        <v>2185.68</v>
      </c>
      <c r="O39" s="7">
        <f aca="true" t="shared" si="3" ref="O39:O44">SUM(C39:N39)</f>
        <v>15144.896999999999</v>
      </c>
      <c r="P39" s="8"/>
      <c r="Q39" s="47"/>
      <c r="R39" s="47"/>
    </row>
    <row r="40" spans="2:18" ht="15">
      <c r="B40" s="44">
        <v>2008</v>
      </c>
      <c r="C40" s="9">
        <v>847.9799999999999</v>
      </c>
      <c r="D40" s="1">
        <v>966.88</v>
      </c>
      <c r="E40" s="1">
        <v>898.1590000000001</v>
      </c>
      <c r="F40" s="1">
        <v>517.6109999999999</v>
      </c>
      <c r="G40" s="1">
        <v>638.674</v>
      </c>
      <c r="H40" s="1">
        <v>617.112</v>
      </c>
      <c r="I40" s="1">
        <v>593.2840000000001</v>
      </c>
      <c r="J40" s="1">
        <v>676</v>
      </c>
      <c r="K40" s="1">
        <v>916.9399999999998</v>
      </c>
      <c r="L40" s="1">
        <v>1001.184</v>
      </c>
      <c r="M40" s="1">
        <v>772.856</v>
      </c>
      <c r="N40" s="1">
        <v>1121.428</v>
      </c>
      <c r="O40" s="10">
        <f t="shared" si="3"/>
        <v>9568.108</v>
      </c>
      <c r="P40" s="8">
        <f>+O40/O39-1</f>
        <v>-0.3682289156538997</v>
      </c>
      <c r="Q40" s="47"/>
      <c r="R40" s="47"/>
    </row>
    <row r="41" spans="2:16" ht="15">
      <c r="B41" s="44">
        <v>2009</v>
      </c>
      <c r="C41" s="9">
        <v>1234.3159999999998</v>
      </c>
      <c r="D41" s="1">
        <v>696.728</v>
      </c>
      <c r="E41" s="1">
        <v>1207.176</v>
      </c>
      <c r="F41" s="1">
        <v>1776.1840000000002</v>
      </c>
      <c r="G41" s="1">
        <v>2183.728</v>
      </c>
      <c r="H41" s="1">
        <v>3344.7059999999997</v>
      </c>
      <c r="I41" s="1">
        <v>1531.6760000000002</v>
      </c>
      <c r="J41" s="1">
        <v>1615.049</v>
      </c>
      <c r="K41" s="1">
        <v>1439.9750000000001</v>
      </c>
      <c r="L41" s="1">
        <v>699.0559999999999</v>
      </c>
      <c r="M41" s="1">
        <v>961.0119999999998</v>
      </c>
      <c r="N41" s="1">
        <v>1245.128</v>
      </c>
      <c r="O41" s="10">
        <f t="shared" si="3"/>
        <v>17934.734</v>
      </c>
      <c r="P41" s="8">
        <f>+O41/O40-1</f>
        <v>0.8744284658994235</v>
      </c>
    </row>
    <row r="42" spans="2:16" ht="15">
      <c r="B42" s="44">
        <v>2010</v>
      </c>
      <c r="C42" s="9">
        <v>629.328</v>
      </c>
      <c r="D42" s="1">
        <v>471.728</v>
      </c>
      <c r="E42" s="1">
        <v>964.717</v>
      </c>
      <c r="F42" s="1">
        <v>716.82</v>
      </c>
      <c r="G42" s="1">
        <v>496.244</v>
      </c>
      <c r="H42" s="1">
        <v>918.4870000000001</v>
      </c>
      <c r="I42" s="1">
        <v>963.5480000000001</v>
      </c>
      <c r="J42" s="1">
        <v>995.9559999999999</v>
      </c>
      <c r="K42" s="1">
        <v>858.674</v>
      </c>
      <c r="L42" s="1">
        <v>1413.6320000000003</v>
      </c>
      <c r="M42" s="1">
        <v>793.5439999999999</v>
      </c>
      <c r="N42" s="1">
        <v>753.782</v>
      </c>
      <c r="O42" s="10">
        <f t="shared" si="3"/>
        <v>9976.46</v>
      </c>
      <c r="P42" s="8">
        <f>+O42/O41-1</f>
        <v>-0.44373526811158737</v>
      </c>
    </row>
    <row r="43" spans="2:16" ht="15">
      <c r="B43" s="44">
        <v>2011</v>
      </c>
      <c r="C43" s="9">
        <v>1213.6200000000001</v>
      </c>
      <c r="D43" s="1">
        <v>562.4259999999999</v>
      </c>
      <c r="E43" s="1">
        <v>669.704</v>
      </c>
      <c r="F43" s="1">
        <v>1174.842</v>
      </c>
      <c r="G43" s="1">
        <v>1067.612</v>
      </c>
      <c r="H43" s="1">
        <v>646.856</v>
      </c>
      <c r="I43" s="1">
        <v>1113.092</v>
      </c>
      <c r="J43" s="1">
        <v>1696.364</v>
      </c>
      <c r="K43" s="1">
        <v>2253.0200000000004</v>
      </c>
      <c r="L43" s="1">
        <v>2696.092</v>
      </c>
      <c r="M43" s="1">
        <v>1295.8000000000002</v>
      </c>
      <c r="N43" s="1">
        <v>1413.2240000000002</v>
      </c>
      <c r="O43" s="10">
        <f t="shared" si="3"/>
        <v>15802.652</v>
      </c>
      <c r="P43" s="8">
        <f>+O43/O42-1</f>
        <v>0.5839939216916623</v>
      </c>
    </row>
    <row r="44" spans="2:16" ht="15">
      <c r="B44" s="44">
        <v>2012</v>
      </c>
      <c r="C44" s="9">
        <v>1501.0420000000001</v>
      </c>
      <c r="D44" s="1">
        <v>1579.5559999999998</v>
      </c>
      <c r="E44" s="1">
        <v>1520.113</v>
      </c>
      <c r="F44" s="1">
        <v>1268.47</v>
      </c>
      <c r="G44" s="1">
        <v>1672.2</v>
      </c>
      <c r="H44" s="1">
        <v>1339.93</v>
      </c>
      <c r="I44" s="1">
        <v>2815.5</v>
      </c>
      <c r="J44" s="1">
        <v>4800.45</v>
      </c>
      <c r="K44" s="1">
        <v>2510.5150000000003</v>
      </c>
      <c r="L44" s="1">
        <v>3969.34</v>
      </c>
      <c r="M44" s="1">
        <v>3984.34</v>
      </c>
      <c r="N44" s="1">
        <v>3825.7309999999998</v>
      </c>
      <c r="O44" s="10">
        <f t="shared" si="3"/>
        <v>30787.186999999998</v>
      </c>
      <c r="P44" s="8">
        <f>+O44/O43-1</f>
        <v>0.9482291326797552</v>
      </c>
    </row>
    <row r="45" spans="2:16" ht="15">
      <c r="B45" s="44">
        <v>2013</v>
      </c>
      <c r="C45" s="9">
        <v>1486.856</v>
      </c>
      <c r="D45" s="1">
        <v>1405.2391800000003</v>
      </c>
      <c r="E45" s="1">
        <v>1130.3</v>
      </c>
      <c r="F45" s="1">
        <v>2428.1</v>
      </c>
      <c r="G45" s="1">
        <v>2223.9</v>
      </c>
      <c r="H45" s="1">
        <v>2346.594</v>
      </c>
      <c r="I45" s="1">
        <v>2099.36</v>
      </c>
      <c r="J45" s="1">
        <v>2277.12</v>
      </c>
      <c r="K45" s="1">
        <v>1917.2169999999999</v>
      </c>
      <c r="L45" s="1">
        <v>2565.561</v>
      </c>
      <c r="M45" s="1">
        <v>2006.393</v>
      </c>
      <c r="N45" s="1">
        <v>1982.5</v>
      </c>
      <c r="O45" s="10">
        <f aca="true" t="shared" si="4" ref="O45:O50">SUM(C45:N45)</f>
        <v>23869.140180000002</v>
      </c>
      <c r="P45" s="8">
        <f aca="true" t="shared" si="5" ref="P45:P50">O45/O44-1</f>
        <v>-0.22470538864106016</v>
      </c>
    </row>
    <row r="46" spans="2:16" ht="15">
      <c r="B46" s="44">
        <v>2014</v>
      </c>
      <c r="C46" s="9">
        <v>1475.3200000000002</v>
      </c>
      <c r="D46" s="1">
        <v>1475.32</v>
      </c>
      <c r="E46" s="1">
        <v>692.231</v>
      </c>
      <c r="F46" s="1">
        <v>940.78</v>
      </c>
      <c r="G46" s="1">
        <v>825.9</v>
      </c>
      <c r="H46" s="1">
        <v>1015</v>
      </c>
      <c r="I46" s="1">
        <v>2693.25</v>
      </c>
      <c r="J46" s="1">
        <v>3073.5</v>
      </c>
      <c r="K46" s="1">
        <v>3846</v>
      </c>
      <c r="L46" s="1">
        <v>2650</v>
      </c>
      <c r="M46" s="1">
        <v>925</v>
      </c>
      <c r="N46" s="1">
        <v>1464.9</v>
      </c>
      <c r="O46" s="10">
        <f t="shared" si="4"/>
        <v>21077.201</v>
      </c>
      <c r="P46" s="8">
        <f t="shared" si="5"/>
        <v>-0.11696856941413303</v>
      </c>
    </row>
    <row r="47" spans="2:16" ht="15">
      <c r="B47" s="44">
        <v>2015</v>
      </c>
      <c r="C47" s="9">
        <v>925</v>
      </c>
      <c r="D47" s="1">
        <v>1497.103</v>
      </c>
      <c r="E47" s="1">
        <v>1339.288</v>
      </c>
      <c r="F47" s="1">
        <v>726.973</v>
      </c>
      <c r="G47" s="1">
        <v>1025</v>
      </c>
      <c r="H47" s="1">
        <v>2282</v>
      </c>
      <c r="I47" s="1">
        <v>2369</v>
      </c>
      <c r="J47" s="1">
        <v>2000</v>
      </c>
      <c r="K47" s="1">
        <v>1834</v>
      </c>
      <c r="L47" s="1">
        <v>2282</v>
      </c>
      <c r="M47" s="1">
        <v>2075</v>
      </c>
      <c r="N47" s="1">
        <v>1925</v>
      </c>
      <c r="O47" s="10">
        <f t="shared" si="4"/>
        <v>20280.364</v>
      </c>
      <c r="P47" s="8">
        <f t="shared" si="5"/>
        <v>-0.037805636526405895</v>
      </c>
    </row>
    <row r="48" spans="2:16" ht="15">
      <c r="B48" s="44">
        <v>2016</v>
      </c>
      <c r="C48" s="9">
        <v>795</v>
      </c>
      <c r="D48" s="1">
        <v>1176.319</v>
      </c>
      <c r="E48" s="1">
        <v>832.4689999999999</v>
      </c>
      <c r="F48" s="1">
        <v>670.075</v>
      </c>
      <c r="G48" s="1">
        <v>872.7600500000001</v>
      </c>
      <c r="H48" s="1">
        <v>1306.207</v>
      </c>
      <c r="I48" s="1">
        <v>440.904</v>
      </c>
      <c r="J48" s="1">
        <v>671.517</v>
      </c>
      <c r="K48" s="1">
        <v>1382.69</v>
      </c>
      <c r="L48" s="1">
        <v>1459.7</v>
      </c>
      <c r="M48" s="1">
        <v>1677</v>
      </c>
      <c r="N48" s="1">
        <v>1232.596</v>
      </c>
      <c r="O48" s="10">
        <f t="shared" si="4"/>
        <v>12517.237050000002</v>
      </c>
      <c r="P48" s="8">
        <f t="shared" si="5"/>
        <v>-0.3827903162882086</v>
      </c>
    </row>
    <row r="49" spans="2:16" ht="15">
      <c r="B49" s="44">
        <v>2017</v>
      </c>
      <c r="C49" s="9">
        <v>323.1</v>
      </c>
      <c r="D49" s="1">
        <v>1266</v>
      </c>
      <c r="E49" s="1">
        <v>1206.5520000000001</v>
      </c>
      <c r="F49" s="1">
        <v>328.58000000000004</v>
      </c>
      <c r="G49" s="1">
        <v>1022.98</v>
      </c>
      <c r="H49" s="1">
        <v>530.384</v>
      </c>
      <c r="I49" s="1">
        <v>209.599</v>
      </c>
      <c r="J49" s="1">
        <v>754.35</v>
      </c>
      <c r="K49" s="1">
        <v>1001.5</v>
      </c>
      <c r="L49" s="1">
        <v>642.48</v>
      </c>
      <c r="M49" s="1">
        <v>1444.5</v>
      </c>
      <c r="N49" s="1">
        <v>895.008</v>
      </c>
      <c r="O49" s="10">
        <f t="shared" si="4"/>
        <v>9625.033</v>
      </c>
      <c r="P49" s="8">
        <f t="shared" si="5"/>
        <v>-0.23105770374461365</v>
      </c>
    </row>
    <row r="50" spans="2:16" ht="15">
      <c r="B50" s="44">
        <v>2018</v>
      </c>
      <c r="C50" s="9">
        <v>656.4036</v>
      </c>
      <c r="D50" s="1">
        <v>694.98</v>
      </c>
      <c r="E50" s="1">
        <v>1249.5012</v>
      </c>
      <c r="F50" s="1">
        <v>823.5219999999999</v>
      </c>
      <c r="G50" s="1">
        <v>1438.48</v>
      </c>
      <c r="H50" s="1">
        <v>1041.98</v>
      </c>
      <c r="I50" s="1">
        <v>651.4010000000001</v>
      </c>
      <c r="J50" s="1">
        <v>986.8252000000001</v>
      </c>
      <c r="K50" s="1">
        <v>623.148</v>
      </c>
      <c r="L50" s="1">
        <v>1707.0867999999998</v>
      </c>
      <c r="M50" s="1">
        <v>2325.1238000000003</v>
      </c>
      <c r="N50" s="1">
        <v>1416.993</v>
      </c>
      <c r="O50" s="10">
        <f t="shared" si="4"/>
        <v>13615.4446</v>
      </c>
      <c r="P50" s="8">
        <f t="shared" si="5"/>
        <v>0.41458679674137233</v>
      </c>
    </row>
    <row r="51" spans="2:16" s="47" customFormat="1" ht="15">
      <c r="B51" s="44">
        <v>2019</v>
      </c>
      <c r="C51" s="56">
        <v>1214.748</v>
      </c>
      <c r="D51" s="67">
        <v>1150.48</v>
      </c>
      <c r="E51" s="67">
        <v>984.7</v>
      </c>
      <c r="F51" s="67">
        <v>439.848</v>
      </c>
      <c r="G51" s="67">
        <v>546.932</v>
      </c>
      <c r="H51" s="67">
        <v>623.504</v>
      </c>
      <c r="I51" s="67">
        <v>970.0459999999999</v>
      </c>
      <c r="J51" s="67">
        <v>1636.5130000000001</v>
      </c>
      <c r="K51" s="67">
        <v>1497.4975</v>
      </c>
      <c r="L51" s="67">
        <v>959.4459999999999</v>
      </c>
      <c r="M51" s="67">
        <v>2919.116</v>
      </c>
      <c r="N51" s="67">
        <v>150.191</v>
      </c>
      <c r="O51" s="40">
        <f>SUM(C51:N51)</f>
        <v>13093.0215</v>
      </c>
      <c r="P51" s="98">
        <f>O51/O50-1</f>
        <v>-0.03836988914779915</v>
      </c>
    </row>
    <row r="52" spans="2:16" s="47" customFormat="1" ht="15">
      <c r="B52" s="44" t="s">
        <v>71</v>
      </c>
      <c r="C52" s="56">
        <v>205.69000000000003</v>
      </c>
      <c r="D52" s="67">
        <v>318.837</v>
      </c>
      <c r="E52" s="67">
        <v>441.644</v>
      </c>
      <c r="F52" s="67">
        <v>550</v>
      </c>
      <c r="G52" s="67">
        <v>1178.574</v>
      </c>
      <c r="H52" s="67">
        <v>2974.55</v>
      </c>
      <c r="I52" s="67">
        <v>1327.612</v>
      </c>
      <c r="J52" s="67">
        <v>636.8406</v>
      </c>
      <c r="K52" s="67">
        <v>913.6179999999999</v>
      </c>
      <c r="L52" s="67">
        <v>1128.0159999999998</v>
      </c>
      <c r="M52" s="67">
        <v>1158.952</v>
      </c>
      <c r="N52" s="67">
        <v>2826.322</v>
      </c>
      <c r="O52" s="40">
        <f>SUM(C52:N52)</f>
        <v>13660.6556</v>
      </c>
      <c r="P52" s="98">
        <f>O52/O51-1</f>
        <v>0.04335394240359247</v>
      </c>
    </row>
    <row r="53" spans="2:16" s="47" customFormat="1" ht="15">
      <c r="B53" s="44" t="s">
        <v>75</v>
      </c>
      <c r="C53" s="56">
        <v>913.648</v>
      </c>
      <c r="D53" s="67">
        <v>974.532</v>
      </c>
      <c r="E53" s="67">
        <v>1218.3914000000002</v>
      </c>
      <c r="F53" s="67">
        <v>1002.097</v>
      </c>
      <c r="G53" s="67">
        <v>524.42</v>
      </c>
      <c r="H53" s="67">
        <v>763.645</v>
      </c>
      <c r="I53" s="67">
        <v>330.296</v>
      </c>
      <c r="J53" s="67">
        <v>987.3800000000001</v>
      </c>
      <c r="K53" s="67">
        <v>907.328</v>
      </c>
      <c r="L53" s="67">
        <v>1572.195</v>
      </c>
      <c r="M53" s="67">
        <v>1257.58298</v>
      </c>
      <c r="N53" s="67">
        <v>1966.64</v>
      </c>
      <c r="O53" s="40">
        <f>SUM(C53:N53)</f>
        <v>12418.15538</v>
      </c>
      <c r="P53" s="98">
        <f>O53/O52-1</f>
        <v>-0.09095465520703117</v>
      </c>
    </row>
    <row r="54" spans="2:17" s="47" customFormat="1" ht="15">
      <c r="B54" s="105">
        <v>2022</v>
      </c>
      <c r="C54" s="56">
        <v>2008.5535</v>
      </c>
      <c r="D54" s="67">
        <v>1133.9180000000001</v>
      </c>
      <c r="E54" s="67">
        <v>658.0329999999999</v>
      </c>
      <c r="F54" s="67">
        <v>1360.4592</v>
      </c>
      <c r="G54" s="67">
        <v>2180.098</v>
      </c>
      <c r="H54" s="67">
        <v>1325.2966000000001</v>
      </c>
      <c r="I54" s="67">
        <v>1052.2479999999998</v>
      </c>
      <c r="J54" s="67">
        <v>1279.24</v>
      </c>
      <c r="K54" s="67">
        <v>1270.288</v>
      </c>
      <c r="L54" s="67">
        <v>1970.959</v>
      </c>
      <c r="M54" s="67">
        <v>1456.161</v>
      </c>
      <c r="N54" s="67">
        <v>986.9286</v>
      </c>
      <c r="O54" s="40">
        <v>16682.1829</v>
      </c>
      <c r="P54" s="98">
        <v>0.3433704434772502</v>
      </c>
      <c r="Q54" s="67"/>
    </row>
    <row r="55" spans="2:17" s="47" customFormat="1" ht="15">
      <c r="B55" s="105">
        <v>2023</v>
      </c>
      <c r="C55" s="107">
        <v>1674.9587999999997</v>
      </c>
      <c r="D55" s="67">
        <v>1129.161</v>
      </c>
      <c r="E55" s="67">
        <v>672.012</v>
      </c>
      <c r="F55" s="67">
        <v>561.5290000000001</v>
      </c>
      <c r="G55" s="67">
        <v>370.7158</v>
      </c>
      <c r="H55" s="67">
        <v>627.54224</v>
      </c>
      <c r="I55" s="67">
        <v>616.788</v>
      </c>
      <c r="J55" s="67">
        <v>454.56000000000006</v>
      </c>
      <c r="K55" s="67">
        <v>1223.2705</v>
      </c>
      <c r="L55" s="67">
        <v>1434.001</v>
      </c>
      <c r="M55" s="67">
        <v>864.751</v>
      </c>
      <c r="N55" s="67">
        <v>1309.045</v>
      </c>
      <c r="O55" s="40">
        <v>10938.33434</v>
      </c>
      <c r="P55" s="98">
        <v>-0.3443103695979739</v>
      </c>
      <c r="Q55" s="67"/>
    </row>
    <row r="56" spans="2:18" s="47" customFormat="1" ht="15.75" thickBot="1">
      <c r="B56" s="110">
        <v>2024</v>
      </c>
      <c r="C56" s="68">
        <v>1227.9149899999998</v>
      </c>
      <c r="D56" s="68">
        <v>672.3000000000001</v>
      </c>
      <c r="E56" s="68">
        <v>793.057</v>
      </c>
      <c r="F56" s="68">
        <v>707.125</v>
      </c>
      <c r="G56" s="122"/>
      <c r="H56" s="68"/>
      <c r="I56" s="68"/>
      <c r="J56" s="68"/>
      <c r="K56" s="68"/>
      <c r="L56" s="68"/>
      <c r="M56" s="68"/>
      <c r="N56" s="68"/>
      <c r="O56" s="17"/>
      <c r="P56" s="100"/>
      <c r="Q56" s="67"/>
      <c r="R56" s="126"/>
    </row>
    <row r="57" spans="2:16" s="47" customFormat="1" ht="15">
      <c r="B57" s="106"/>
      <c r="C57" s="107"/>
      <c r="D57" s="107"/>
      <c r="E57" s="107"/>
      <c r="F57" s="107"/>
      <c r="G57" s="125"/>
      <c r="H57" s="107"/>
      <c r="I57" s="107"/>
      <c r="J57" s="107"/>
      <c r="K57" s="107"/>
      <c r="L57" s="107"/>
      <c r="M57" s="107"/>
      <c r="N57" s="107"/>
      <c r="O57" s="108"/>
      <c r="P57" s="109"/>
    </row>
    <row r="58" spans="2:12" ht="15.75" thickBot="1">
      <c r="B58" s="46" t="s">
        <v>22</v>
      </c>
      <c r="E58" s="67"/>
      <c r="F58" s="67"/>
      <c r="G58" s="47"/>
      <c r="H58" s="67"/>
      <c r="I58" s="50"/>
      <c r="J58" s="50"/>
      <c r="K58" s="67"/>
      <c r="L58" s="50"/>
    </row>
    <row r="59" spans="2:15" ht="15.75" thickBot="1">
      <c r="B59" s="46"/>
      <c r="E59" s="14"/>
      <c r="G59" s="133" t="s">
        <v>16</v>
      </c>
      <c r="H59" s="134"/>
      <c r="I59" s="135"/>
      <c r="K59" s="67"/>
      <c r="L59" s="67"/>
      <c r="M59" s="67"/>
      <c r="N59" s="67"/>
      <c r="O59" s="67"/>
    </row>
    <row r="60" spans="11:15" ht="15.75" thickBot="1">
      <c r="K60" s="67"/>
      <c r="L60" s="67"/>
      <c r="M60" s="67"/>
      <c r="N60" s="67"/>
      <c r="O60" s="67"/>
    </row>
    <row r="61" spans="2:16" ht="15.75" thickBot="1">
      <c r="B61" s="42" t="s">
        <v>1</v>
      </c>
      <c r="C61" s="11" t="s">
        <v>2</v>
      </c>
      <c r="D61" s="11" t="s">
        <v>3</v>
      </c>
      <c r="E61" s="11" t="s">
        <v>4</v>
      </c>
      <c r="F61" s="11" t="s">
        <v>5</v>
      </c>
      <c r="G61" s="11" t="s">
        <v>6</v>
      </c>
      <c r="H61" s="11" t="s">
        <v>7</v>
      </c>
      <c r="I61" s="11" t="s">
        <v>8</v>
      </c>
      <c r="J61" s="11" t="s">
        <v>9</v>
      </c>
      <c r="K61" s="11" t="s">
        <v>10</v>
      </c>
      <c r="L61" s="11" t="s">
        <v>11</v>
      </c>
      <c r="M61" s="11" t="s">
        <v>12</v>
      </c>
      <c r="N61" s="11" t="s">
        <v>13</v>
      </c>
      <c r="O61" s="4" t="s">
        <v>69</v>
      </c>
      <c r="P61" s="97" t="s">
        <v>70</v>
      </c>
    </row>
    <row r="62" spans="2:16" ht="15">
      <c r="B62" s="43">
        <v>2007</v>
      </c>
      <c r="C62" s="6">
        <v>1641.4612647604665</v>
      </c>
      <c r="D62" s="2">
        <v>1639.4974964680723</v>
      </c>
      <c r="E62" s="2">
        <v>1849.3085185829368</v>
      </c>
      <c r="F62" s="2">
        <v>1879.4645741980153</v>
      </c>
      <c r="G62" s="2">
        <v>1918.0213330904944</v>
      </c>
      <c r="H62" s="2">
        <v>2157.2741381164155</v>
      </c>
      <c r="I62" s="2">
        <v>2220.2874747630763</v>
      </c>
      <c r="J62" s="2">
        <v>2307.890967572827</v>
      </c>
      <c r="K62" s="2">
        <v>2211.990985048373</v>
      </c>
      <c r="L62" s="2">
        <v>2908.964312279179</v>
      </c>
      <c r="M62" s="2">
        <v>3062.577209050446</v>
      </c>
      <c r="N62" s="12">
        <v>3064.9402977563045</v>
      </c>
      <c r="O62" s="38">
        <f aca="true" t="shared" si="6" ref="O62:O70">AVERAGE(C62:N62)</f>
        <v>2238.4732143072174</v>
      </c>
      <c r="P62" s="127">
        <f aca="true" t="shared" si="7" ref="P62:P77">O16/O39</f>
        <v>2191.174182300481</v>
      </c>
    </row>
    <row r="63" spans="2:16" ht="15">
      <c r="B63" s="44">
        <v>2008</v>
      </c>
      <c r="C63" s="9">
        <v>3272.1449326635066</v>
      </c>
      <c r="D63" s="1">
        <v>3565.604769981797</v>
      </c>
      <c r="E63" s="1">
        <v>3762.0194976613275</v>
      </c>
      <c r="F63" s="1">
        <v>4011.30082243229</v>
      </c>
      <c r="G63" s="1">
        <v>4084.911394545574</v>
      </c>
      <c r="H63" s="1">
        <v>3854.677011628359</v>
      </c>
      <c r="I63" s="1">
        <v>3911.542499039246</v>
      </c>
      <c r="J63" s="1">
        <v>3742.853550295858</v>
      </c>
      <c r="K63" s="1">
        <v>3843.4115645516604</v>
      </c>
      <c r="L63" s="1">
        <v>3406.8732820340715</v>
      </c>
      <c r="M63" s="1">
        <v>3210.509771548646</v>
      </c>
      <c r="N63" s="13">
        <v>3016.5029408932182</v>
      </c>
      <c r="O63" s="40">
        <f t="shared" si="6"/>
        <v>3640.196003106296</v>
      </c>
      <c r="P63" s="128">
        <f t="shared" si="7"/>
        <v>3586.400429426591</v>
      </c>
    </row>
    <row r="64" spans="2:16" ht="15">
      <c r="B64" s="44">
        <v>2009</v>
      </c>
      <c r="C64" s="9">
        <v>2777.2031878384464</v>
      </c>
      <c r="D64" s="1">
        <v>2551.1712892262117</v>
      </c>
      <c r="E64" s="1">
        <v>2268.555098842257</v>
      </c>
      <c r="F64" s="1">
        <v>1994.6946262324175</v>
      </c>
      <c r="G64" s="1">
        <v>1932.332598199043</v>
      </c>
      <c r="H64" s="1">
        <v>2006.9629049608548</v>
      </c>
      <c r="I64" s="1">
        <v>2064.0035882262305</v>
      </c>
      <c r="J64" s="1">
        <v>2076.955237890615</v>
      </c>
      <c r="K64" s="1">
        <v>2216.4623205263983</v>
      </c>
      <c r="L64" s="1">
        <v>2513.4024169737477</v>
      </c>
      <c r="M64" s="1">
        <v>2482.096758417169</v>
      </c>
      <c r="N64" s="13">
        <v>2383.2518504121663</v>
      </c>
      <c r="O64" s="40">
        <f t="shared" si="6"/>
        <v>2272.2576564787964</v>
      </c>
      <c r="P64" s="128">
        <f t="shared" si="7"/>
        <v>2187.738352294492</v>
      </c>
    </row>
    <row r="65" spans="2:16" ht="15">
      <c r="B65" s="44">
        <v>2010</v>
      </c>
      <c r="C65" s="9">
        <v>2303.1881785015125</v>
      </c>
      <c r="D65" s="1">
        <v>2241.5567869619786</v>
      </c>
      <c r="E65" s="1">
        <v>2306.763392787729</v>
      </c>
      <c r="F65" s="1">
        <v>2668.5135319885053</v>
      </c>
      <c r="G65" s="1">
        <v>3670.2712173849964</v>
      </c>
      <c r="H65" s="1">
        <v>4236.147686358108</v>
      </c>
      <c r="I65" s="1">
        <v>3296.8740737358175</v>
      </c>
      <c r="J65" s="1">
        <v>4206.872934145685</v>
      </c>
      <c r="K65" s="1">
        <v>4411.564458688629</v>
      </c>
      <c r="L65" s="1">
        <v>4406.6939486372685</v>
      </c>
      <c r="M65" s="1">
        <v>4519.417902472957</v>
      </c>
      <c r="N65" s="13">
        <v>4607.132247785168</v>
      </c>
      <c r="O65" s="40">
        <f t="shared" si="6"/>
        <v>3572.916363287363</v>
      </c>
      <c r="P65" s="128">
        <f t="shared" si="7"/>
        <v>3688.7339447058375</v>
      </c>
    </row>
    <row r="66" spans="2:16" ht="15">
      <c r="B66" s="44">
        <v>2011</v>
      </c>
      <c r="C66" s="9">
        <v>4582.463786028576</v>
      </c>
      <c r="D66" s="1">
        <v>4678.134723501402</v>
      </c>
      <c r="E66" s="1">
        <v>4706.800944895058</v>
      </c>
      <c r="F66" s="1">
        <v>4598.064241829965</v>
      </c>
      <c r="G66" s="1">
        <v>4809.885548307812</v>
      </c>
      <c r="H66" s="1">
        <v>4765.172882372583</v>
      </c>
      <c r="I66" s="1">
        <v>4619.490473384052</v>
      </c>
      <c r="J66" s="1">
        <v>4534.6234062972335</v>
      </c>
      <c r="K66" s="1">
        <v>4503.205728311334</v>
      </c>
      <c r="L66" s="1">
        <v>4387.172937718741</v>
      </c>
      <c r="M66" s="1">
        <v>4249.70514739929</v>
      </c>
      <c r="N66" s="1">
        <v>3964.8224343769984</v>
      </c>
      <c r="O66" s="40">
        <f t="shared" si="6"/>
        <v>4533.295187868587</v>
      </c>
      <c r="P66" s="128">
        <f t="shared" si="7"/>
        <v>4485.473911594079</v>
      </c>
    </row>
    <row r="67" spans="2:16" ht="15">
      <c r="B67" s="44">
        <v>2012</v>
      </c>
      <c r="C67" s="9">
        <v>3955.916350108791</v>
      </c>
      <c r="D67" s="1">
        <v>3890.9895692207183</v>
      </c>
      <c r="E67" s="1">
        <v>3896.799435305138</v>
      </c>
      <c r="F67" s="1">
        <v>3922.6539137701325</v>
      </c>
      <c r="G67" s="1">
        <v>3841.701489056333</v>
      </c>
      <c r="H67" s="1">
        <v>3464.570134260745</v>
      </c>
      <c r="I67" s="1">
        <v>3221.537456934825</v>
      </c>
      <c r="J67" s="1">
        <v>2995.2453082523507</v>
      </c>
      <c r="K67" s="1">
        <v>3073.8284893736936</v>
      </c>
      <c r="L67" s="1">
        <v>3075.5385227770844</v>
      </c>
      <c r="M67" s="1">
        <v>3136.9971438180473</v>
      </c>
      <c r="N67" s="1">
        <v>3206.553275700775</v>
      </c>
      <c r="O67" s="40">
        <f t="shared" si="6"/>
        <v>3473.527590714886</v>
      </c>
      <c r="P67" s="128">
        <f t="shared" si="7"/>
        <v>3319.2230137816746</v>
      </c>
    </row>
    <row r="68" spans="2:16" ht="15">
      <c r="B68" s="44">
        <v>2013</v>
      </c>
      <c r="C68" s="9">
        <v>3531.6044458911956</v>
      </c>
      <c r="D68" s="1">
        <v>3715.5202504387894</v>
      </c>
      <c r="E68" s="1">
        <v>3552.0736618596843</v>
      </c>
      <c r="F68" s="1">
        <v>3734.637790865286</v>
      </c>
      <c r="G68" s="1">
        <v>4049.8974324385094</v>
      </c>
      <c r="H68" s="1">
        <v>4395.769741165281</v>
      </c>
      <c r="I68" s="1">
        <v>4423.069263966162</v>
      </c>
      <c r="J68" s="1">
        <v>4614.055284745644</v>
      </c>
      <c r="K68" s="1">
        <v>4729.752657106629</v>
      </c>
      <c r="L68" s="1">
        <v>4883.813372591803</v>
      </c>
      <c r="M68" s="1">
        <v>4956.908726256519</v>
      </c>
      <c r="N68" s="1">
        <v>5047.552585119798</v>
      </c>
      <c r="O68" s="40">
        <f t="shared" si="6"/>
        <v>4302.887934370441</v>
      </c>
      <c r="P68" s="128">
        <f t="shared" si="7"/>
        <v>4366.271819347956</v>
      </c>
    </row>
    <row r="69" spans="2:16" ht="15">
      <c r="B69" s="44">
        <v>2014</v>
      </c>
      <c r="C69" s="9">
        <v>5170.8246346555325</v>
      </c>
      <c r="D69" s="1">
        <v>5138.00850662907</v>
      </c>
      <c r="E69" s="1">
        <v>5080.287967455951</v>
      </c>
      <c r="F69" s="1">
        <v>5033.068305023491</v>
      </c>
      <c r="G69" s="1">
        <v>4931.593413246156</v>
      </c>
      <c r="H69" s="1">
        <v>4907.741871921182</v>
      </c>
      <c r="I69" s="1">
        <v>4811.767515084006</v>
      </c>
      <c r="J69" s="1">
        <v>4360.995444932487</v>
      </c>
      <c r="K69" s="1">
        <v>4510.876047841914</v>
      </c>
      <c r="L69" s="1">
        <v>4736.905660377358</v>
      </c>
      <c r="M69" s="1">
        <v>4725.881081081081</v>
      </c>
      <c r="N69" s="1">
        <v>4113.0118096798415</v>
      </c>
      <c r="O69" s="40">
        <f t="shared" si="6"/>
        <v>4793.413521494006</v>
      </c>
      <c r="P69" s="128">
        <f t="shared" si="7"/>
        <v>4705.366911384486</v>
      </c>
    </row>
    <row r="70" spans="2:16" ht="15">
      <c r="B70" s="44">
        <v>2015</v>
      </c>
      <c r="C70" s="9">
        <v>4059.9913513513516</v>
      </c>
      <c r="D70" s="1">
        <v>3793.831439787376</v>
      </c>
      <c r="E70" s="1">
        <v>3488.990247056645</v>
      </c>
      <c r="F70" s="1">
        <v>3481.552794945617</v>
      </c>
      <c r="G70" s="1">
        <v>3223.8858536585362</v>
      </c>
      <c r="H70" s="1">
        <v>2844.904031551271</v>
      </c>
      <c r="I70" s="1">
        <v>2815.9214098775856</v>
      </c>
      <c r="J70" s="1">
        <v>2758.70581</v>
      </c>
      <c r="K70" s="1">
        <v>2719.8386041439476</v>
      </c>
      <c r="L70" s="1">
        <v>2702.8210429447854</v>
      </c>
      <c r="M70" s="1">
        <v>2665.755026506024</v>
      </c>
      <c r="N70" s="1">
        <v>2708.261392207792</v>
      </c>
      <c r="O70" s="40">
        <f t="shared" si="6"/>
        <v>3105.3715836692445</v>
      </c>
      <c r="P70" s="128">
        <f t="shared" si="7"/>
        <v>2984.4018578759233</v>
      </c>
    </row>
    <row r="71" spans="2:16" ht="15">
      <c r="B71" s="44">
        <v>2016</v>
      </c>
      <c r="C71" s="9">
        <v>2864.9446540880504</v>
      </c>
      <c r="D71" s="1">
        <v>3027.4260723494226</v>
      </c>
      <c r="E71" s="1">
        <v>3048.970219912093</v>
      </c>
      <c r="F71" s="1">
        <v>3008.99657501026</v>
      </c>
      <c r="G71" s="1">
        <v>3086.8599794410843</v>
      </c>
      <c r="H71" s="1">
        <v>3073.9447805745954</v>
      </c>
      <c r="I71" s="1">
        <v>3022.851369005498</v>
      </c>
      <c r="J71" s="1">
        <v>3137.116037270836</v>
      </c>
      <c r="K71" s="1">
        <v>3174.38111941216</v>
      </c>
      <c r="L71" s="1">
        <v>3501.2630951565393</v>
      </c>
      <c r="M71" s="1">
        <v>3765.1036374478235</v>
      </c>
      <c r="N71" s="1">
        <v>3842.2562786184603</v>
      </c>
      <c r="O71" s="40">
        <f aca="true" t="shared" si="8" ref="O71:O76">AVERAGE(C71:N71)</f>
        <v>3212.842818190568</v>
      </c>
      <c r="P71" s="128">
        <f t="shared" si="7"/>
        <v>3282.7488970499285</v>
      </c>
    </row>
    <row r="72" spans="2:16" ht="15">
      <c r="B72" s="44">
        <v>2017</v>
      </c>
      <c r="C72" s="9">
        <v>4229.719591457752</v>
      </c>
      <c r="D72" s="1">
        <v>4385.196777251185</v>
      </c>
      <c r="E72" s="1">
        <v>4503.4538585987175</v>
      </c>
      <c r="F72" s="1">
        <v>4960.468470387729</v>
      </c>
      <c r="G72" s="1">
        <v>4906.400320631879</v>
      </c>
      <c r="H72" s="1">
        <v>5232.722178647923</v>
      </c>
      <c r="I72" s="1">
        <v>5215.322735318393</v>
      </c>
      <c r="J72" s="1">
        <v>5367.180817922715</v>
      </c>
      <c r="K72" s="1">
        <v>5902.279550673989</v>
      </c>
      <c r="L72" s="1">
        <v>5751.061900759557</v>
      </c>
      <c r="M72" s="1">
        <v>5833.4924749048105</v>
      </c>
      <c r="N72" s="1">
        <v>5439.115605670565</v>
      </c>
      <c r="O72" s="40">
        <f t="shared" si="8"/>
        <v>5143.867856852102</v>
      </c>
      <c r="P72" s="128">
        <f t="shared" si="7"/>
        <v>5175.96265799816</v>
      </c>
    </row>
    <row r="73" spans="2:16" s="15" customFormat="1" ht="15">
      <c r="B73" s="44">
        <v>2018</v>
      </c>
      <c r="C73" s="9">
        <v>5452.04249336841</v>
      </c>
      <c r="D73" s="1">
        <v>5080.197012863679</v>
      </c>
      <c r="E73" s="1">
        <v>5314.219410113411</v>
      </c>
      <c r="F73" s="1">
        <v>5464.548743081546</v>
      </c>
      <c r="G73" s="1">
        <v>5438.287240698514</v>
      </c>
      <c r="H73" s="1">
        <v>5452.041315572275</v>
      </c>
      <c r="I73" s="1">
        <v>5547.567704071686</v>
      </c>
      <c r="J73" s="1">
        <v>5388.435885099001</v>
      </c>
      <c r="K73" s="1">
        <v>4905.037888270524</v>
      </c>
      <c r="L73" s="1">
        <v>4369.108366370123</v>
      </c>
      <c r="M73" s="1">
        <v>4472.418036407348</v>
      </c>
      <c r="N73" s="1">
        <v>4491.757919763894</v>
      </c>
      <c r="O73" s="40">
        <f t="shared" si="8"/>
        <v>5114.638501306701</v>
      </c>
      <c r="P73" s="128">
        <f t="shared" si="7"/>
        <v>4991.634508211358</v>
      </c>
    </row>
    <row r="74" spans="2:16" s="47" customFormat="1" ht="15">
      <c r="B74" s="44" t="s">
        <v>65</v>
      </c>
      <c r="C74" s="56">
        <v>4509.193001346781</v>
      </c>
      <c r="D74" s="67">
        <v>4351.208704193034</v>
      </c>
      <c r="E74" s="67">
        <v>4640.157987204226</v>
      </c>
      <c r="F74" s="67">
        <v>5020.510949237009</v>
      </c>
      <c r="G74" s="67">
        <v>4790.560362165681</v>
      </c>
      <c r="H74" s="67">
        <v>4971.050706972209</v>
      </c>
      <c r="I74" s="67">
        <v>5170.913997892882</v>
      </c>
      <c r="J74" s="67">
        <v>5035.014973910992</v>
      </c>
      <c r="K74" s="67">
        <v>5013.714914382161</v>
      </c>
      <c r="L74" s="67">
        <v>4867.605785005097</v>
      </c>
      <c r="M74" s="67">
        <v>4655.138733781049</v>
      </c>
      <c r="N74" s="67">
        <v>4661.732394084865</v>
      </c>
      <c r="O74" s="40">
        <f t="shared" si="8"/>
        <v>4807.233542514666</v>
      </c>
      <c r="P74" s="128">
        <f t="shared" si="7"/>
        <v>4789.091682160607</v>
      </c>
    </row>
    <row r="75" spans="2:16" s="47" customFormat="1" ht="15">
      <c r="B75" s="44" t="s">
        <v>71</v>
      </c>
      <c r="C75" s="56">
        <v>4588.421556711556</v>
      </c>
      <c r="D75" s="67">
        <v>4269.021161283038</v>
      </c>
      <c r="E75" s="67">
        <v>4068.3466094863734</v>
      </c>
      <c r="F75" s="67">
        <v>3836.3912000000005</v>
      </c>
      <c r="G75" s="67">
        <v>2906.742283471382</v>
      </c>
      <c r="H75" s="67">
        <v>2890.918239733741</v>
      </c>
      <c r="I75" s="67">
        <v>3081.319956433055</v>
      </c>
      <c r="J75" s="67">
        <v>3232.409334455121</v>
      </c>
      <c r="K75" s="67">
        <v>3199.76045787189</v>
      </c>
      <c r="L75" s="67">
        <v>3559.6716801889347</v>
      </c>
      <c r="M75" s="67">
        <v>3379.9727771296834</v>
      </c>
      <c r="N75" s="67">
        <v>3328.357402305895</v>
      </c>
      <c r="O75" s="40">
        <f t="shared" si="8"/>
        <v>3528.44438825589</v>
      </c>
      <c r="P75" s="128">
        <f t="shared" si="7"/>
        <v>3268.435393393565</v>
      </c>
    </row>
    <row r="76" spans="2:16" s="47" customFormat="1" ht="15">
      <c r="B76" s="111" t="s">
        <v>75</v>
      </c>
      <c r="C76" s="56">
        <v>3612.9853619774785</v>
      </c>
      <c r="D76" s="67">
        <v>3605.64809570132</v>
      </c>
      <c r="E76" s="67">
        <v>3759.123283371828</v>
      </c>
      <c r="F76" s="67">
        <v>4040.176020884206</v>
      </c>
      <c r="G76" s="67">
        <v>4083.6543991457247</v>
      </c>
      <c r="H76" s="67">
        <v>4125.558525230966</v>
      </c>
      <c r="I76" s="67">
        <v>4546.427658827234</v>
      </c>
      <c r="J76" s="67">
        <v>4559.082774615652</v>
      </c>
      <c r="K76" s="67">
        <v>4479.605159324964</v>
      </c>
      <c r="L76" s="67">
        <v>4343.939072443303</v>
      </c>
      <c r="M76" s="67">
        <v>4387.612990754693</v>
      </c>
      <c r="N76" s="67">
        <v>4368.95481125168</v>
      </c>
      <c r="O76" s="40">
        <f t="shared" si="8"/>
        <v>4159.397346127421</v>
      </c>
      <c r="P76" s="128">
        <f t="shared" si="7"/>
        <v>4166.698825763929</v>
      </c>
    </row>
    <row r="77" spans="2:17" s="47" customFormat="1" ht="15">
      <c r="B77" s="105">
        <v>2022</v>
      </c>
      <c r="C77" s="56">
        <v>4653.612029751759</v>
      </c>
      <c r="D77" s="67">
        <v>4949.1195747840675</v>
      </c>
      <c r="E77" s="67">
        <v>5211.209954515958</v>
      </c>
      <c r="F77" s="67">
        <v>5513.698999573085</v>
      </c>
      <c r="G77" s="67">
        <v>5716.682662889467</v>
      </c>
      <c r="H77" s="67">
        <v>5720.73890478554</v>
      </c>
      <c r="I77" s="67">
        <v>5845.571661813565</v>
      </c>
      <c r="J77" s="67">
        <v>5719.241924892902</v>
      </c>
      <c r="K77" s="67">
        <v>5627.336910999709</v>
      </c>
      <c r="L77" s="67">
        <v>5263.445064052576</v>
      </c>
      <c r="M77" s="67">
        <v>5413.885758511592</v>
      </c>
      <c r="N77" s="67">
        <v>5331.462427981112</v>
      </c>
      <c r="O77" s="40">
        <v>5413.833822879277</v>
      </c>
      <c r="P77" s="128">
        <f t="shared" si="7"/>
        <v>5399.098493279317</v>
      </c>
      <c r="Q77" s="67"/>
    </row>
    <row r="78" spans="2:17" s="47" customFormat="1" ht="15">
      <c r="B78" s="105">
        <v>2023</v>
      </c>
      <c r="C78" s="107">
        <v>5324.192099531044</v>
      </c>
      <c r="D78" s="67">
        <v>5328.879982571129</v>
      </c>
      <c r="E78" s="67">
        <v>5422.553823443629</v>
      </c>
      <c r="F78" s="67">
        <v>5450.268427810493</v>
      </c>
      <c r="G78" s="67">
        <v>5274.063608834584</v>
      </c>
      <c r="H78" s="67">
        <v>5101.143295150936</v>
      </c>
      <c r="I78" s="67">
        <v>5199.649020408955</v>
      </c>
      <c r="J78" s="67">
        <v>5110.177314325939</v>
      </c>
      <c r="K78" s="67">
        <v>4847.91533843087</v>
      </c>
      <c r="L78" s="67">
        <v>4623.585876160478</v>
      </c>
      <c r="M78" s="67">
        <v>4721.66979858942</v>
      </c>
      <c r="N78" s="67">
        <v>4557.92768010267</v>
      </c>
      <c r="O78" s="40">
        <v>5080.168855446679</v>
      </c>
      <c r="P78" s="128">
        <v>5022.330987736108</v>
      </c>
      <c r="Q78" s="67"/>
    </row>
    <row r="79" spans="2:18" s="47" customFormat="1" ht="15.75" thickBot="1">
      <c r="B79" s="110">
        <v>2024</v>
      </c>
      <c r="C79" s="68">
        <v>4802.83936431137</v>
      </c>
      <c r="D79" s="68">
        <v>5007.711006990926</v>
      </c>
      <c r="E79" s="68">
        <v>5329.703678298029</v>
      </c>
      <c r="F79" s="68">
        <v>5269.375711507867</v>
      </c>
      <c r="G79" s="68"/>
      <c r="H79" s="68"/>
      <c r="I79" s="68"/>
      <c r="J79" s="68"/>
      <c r="K79" s="68"/>
      <c r="L79" s="68"/>
      <c r="M79" s="68"/>
      <c r="N79" s="68"/>
      <c r="O79" s="17"/>
      <c r="P79" s="104"/>
      <c r="Q79" s="67"/>
      <c r="R79" s="126"/>
    </row>
    <row r="80" spans="2:12" ht="15">
      <c r="B80" s="46" t="s">
        <v>22</v>
      </c>
      <c r="E80" s="47"/>
      <c r="F80" s="47"/>
      <c r="G80" s="119"/>
      <c r="H80" s="67"/>
      <c r="I80" s="67"/>
      <c r="J80" s="123"/>
      <c r="K80" s="47"/>
      <c r="L80" s="47"/>
    </row>
    <row r="81" spans="2:14" ht="15">
      <c r="B81" s="46"/>
      <c r="H81" s="67"/>
      <c r="I81" s="67"/>
      <c r="J81" s="123"/>
      <c r="K81" s="16"/>
      <c r="N81" s="18"/>
    </row>
    <row r="82" spans="8:10" ht="15">
      <c r="H82" s="124"/>
      <c r="I82" s="124"/>
      <c r="J82" s="124"/>
    </row>
    <row r="86" ht="15">
      <c r="E86" s="67"/>
    </row>
    <row r="87" ht="15">
      <c r="E87" s="67"/>
    </row>
  </sheetData>
  <sheetProtection/>
  <mergeCells count="4">
    <mergeCell ref="G36:I36"/>
    <mergeCell ref="G13:I13"/>
    <mergeCell ref="G59:I59"/>
    <mergeCell ref="G11:I11"/>
  </mergeCells>
  <hyperlinks>
    <hyperlink ref="J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72:O73 O14 O26:P26 O39:O49 O27:P27 O50:P50 O62:O71 O51:P51 O28:P28 O16:O25 O29" formulaRange="1"/>
    <ignoredError sqref="B30 B52:B53 B74:B7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9"/>
  <sheetViews>
    <sheetView showGridLines="0" zoomScalePageLayoutView="0" workbookViewId="0" topLeftCell="A1">
      <selection activeCell="C79" sqref="C79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>
      <c r="B10" s="99" t="s">
        <v>74</v>
      </c>
    </row>
    <row r="11" spans="6:8" ht="15.75" thickBot="1">
      <c r="F11" s="136" t="s">
        <v>15</v>
      </c>
      <c r="G11" s="142"/>
      <c r="H11" s="143"/>
    </row>
    <row r="12" ht="15.75" thickBot="1"/>
    <row r="13" spans="3:12" s="51" customFormat="1" ht="15.75" thickBot="1">
      <c r="C13" s="139" t="s">
        <v>23</v>
      </c>
      <c r="D13" s="140"/>
      <c r="E13" s="139" t="s">
        <v>24</v>
      </c>
      <c r="F13" s="140"/>
      <c r="G13" s="139" t="s">
        <v>25</v>
      </c>
      <c r="H13" s="140"/>
      <c r="I13" s="139" t="s">
        <v>26</v>
      </c>
      <c r="J13" s="140"/>
      <c r="K13" s="139" t="s">
        <v>27</v>
      </c>
      <c r="L13" s="140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6016.9349999999995</v>
      </c>
      <c r="D15" s="47"/>
      <c r="E15" s="56">
        <v>2897.749</v>
      </c>
      <c r="F15" s="47"/>
      <c r="G15" s="56">
        <v>2000.093</v>
      </c>
      <c r="H15" s="47"/>
      <c r="I15" s="56">
        <v>4230.120000000001</v>
      </c>
      <c r="J15" s="47"/>
      <c r="K15" s="57">
        <v>15144.896999999994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9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-0.3155116166917252</v>
      </c>
      <c r="K16" s="56">
        <v>9568.108</v>
      </c>
      <c r="L16" s="61">
        <f aca="true" t="shared" si="3" ref="L16:L25">K16/K15-1</f>
        <v>-0.3682289156538995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4586.700000000001</v>
      </c>
      <c r="H17" s="60">
        <f t="shared" si="2"/>
        <v>1.0980009367750059</v>
      </c>
      <c r="I17" s="56">
        <v>2905.1960000000004</v>
      </c>
      <c r="J17" s="60">
        <f t="shared" si="2"/>
        <v>0.003359733210658966</v>
      </c>
      <c r="K17" s="56">
        <v>17934.733999999982</v>
      </c>
      <c r="L17" s="61">
        <f t="shared" si="3"/>
        <v>0.8744284658994215</v>
      </c>
    </row>
    <row r="18" spans="2:12" ht="15">
      <c r="B18" s="59">
        <v>2010</v>
      </c>
      <c r="C18" s="56">
        <v>2065.7729999999997</v>
      </c>
      <c r="D18" s="60">
        <f t="shared" si="0"/>
        <v>-0.34173735429638463</v>
      </c>
      <c r="E18" s="56">
        <v>2131.5510000000004</v>
      </c>
      <c r="F18" s="60">
        <f t="shared" si="1"/>
        <v>-0.7081913113047116</v>
      </c>
      <c r="G18" s="56">
        <v>2818.1780000000003</v>
      </c>
      <c r="H18" s="60">
        <f t="shared" si="2"/>
        <v>-0.38557612226655336</v>
      </c>
      <c r="I18" s="56">
        <v>2960.958</v>
      </c>
      <c r="J18" s="60">
        <f t="shared" si="2"/>
        <v>0.019193885713734815</v>
      </c>
      <c r="K18" s="56">
        <v>9976.45999999999</v>
      </c>
      <c r="L18" s="61">
        <f t="shared" si="3"/>
        <v>-0.44373526811158726</v>
      </c>
    </row>
    <row r="19" spans="2:12" ht="15">
      <c r="B19" s="59">
        <v>2011</v>
      </c>
      <c r="C19" s="56">
        <v>2445.7500000000005</v>
      </c>
      <c r="D19" s="60">
        <f t="shared" si="0"/>
        <v>0.18393937765669355</v>
      </c>
      <c r="E19" s="56">
        <v>2889.31</v>
      </c>
      <c r="F19" s="60">
        <f t="shared" si="1"/>
        <v>0.3554965374978123</v>
      </c>
      <c r="G19" s="56">
        <v>5062.4760000000015</v>
      </c>
      <c r="H19" s="60">
        <f t="shared" si="2"/>
        <v>0.7963648853975869</v>
      </c>
      <c r="I19" s="56">
        <v>5405.116</v>
      </c>
      <c r="J19" s="60">
        <f t="shared" si="2"/>
        <v>0.8254618944274117</v>
      </c>
      <c r="K19" s="56">
        <v>15802.651999999998</v>
      </c>
      <c r="L19" s="61">
        <f t="shared" si="3"/>
        <v>0.5839939216916636</v>
      </c>
    </row>
    <row r="20" spans="2:12" ht="15">
      <c r="B20" s="59">
        <v>2012</v>
      </c>
      <c r="C20" s="56">
        <v>4600.710999999999</v>
      </c>
      <c r="D20" s="60">
        <f t="shared" si="0"/>
        <v>0.8811043647142998</v>
      </c>
      <c r="E20" s="56">
        <v>4280.6</v>
      </c>
      <c r="F20" s="60">
        <f t="shared" si="1"/>
        <v>0.48153019232965666</v>
      </c>
      <c r="G20" s="56">
        <v>10126.465000000002</v>
      </c>
      <c r="H20" s="60">
        <f t="shared" si="2"/>
        <v>1.0002988656143752</v>
      </c>
      <c r="I20" s="56">
        <v>11779.411</v>
      </c>
      <c r="J20" s="60">
        <f t="shared" si="2"/>
        <v>1.1793077151350682</v>
      </c>
      <c r="K20" s="56">
        <v>30787.187000000005</v>
      </c>
      <c r="L20" s="61">
        <f t="shared" si="3"/>
        <v>0.9482291326797558</v>
      </c>
    </row>
    <row r="21" spans="2:12" ht="15">
      <c r="B21" s="59">
        <v>2013</v>
      </c>
      <c r="C21" s="56">
        <v>4022.3951800000004</v>
      </c>
      <c r="D21" s="60">
        <f t="shared" si="0"/>
        <v>-0.12570140137035324</v>
      </c>
      <c r="E21" s="56">
        <v>6998.594000000001</v>
      </c>
      <c r="F21" s="60">
        <f t="shared" si="1"/>
        <v>0.6349563145353456</v>
      </c>
      <c r="G21" s="56">
        <v>6293.697</v>
      </c>
      <c r="H21" s="60">
        <f t="shared" si="2"/>
        <v>-0.3784902233898998</v>
      </c>
      <c r="I21" s="56">
        <v>6554.454000000001</v>
      </c>
      <c r="J21" s="60">
        <f t="shared" si="2"/>
        <v>-0.4435669151878646</v>
      </c>
      <c r="K21" s="56">
        <v>23869.140180000002</v>
      </c>
      <c r="L21" s="61">
        <f t="shared" si="3"/>
        <v>-0.22470538864106038</v>
      </c>
    </row>
    <row r="22" spans="2:12" ht="15">
      <c r="B22" s="59">
        <v>2014</v>
      </c>
      <c r="C22" s="56">
        <v>3642.8710000000005</v>
      </c>
      <c r="D22" s="60">
        <f t="shared" si="0"/>
        <v>-0.09435278310968931</v>
      </c>
      <c r="E22" s="56">
        <v>2781.68</v>
      </c>
      <c r="F22" s="60">
        <f t="shared" si="1"/>
        <v>-0.6025373096367643</v>
      </c>
      <c r="G22" s="56">
        <v>9612.75</v>
      </c>
      <c r="H22" s="60">
        <f t="shared" si="2"/>
        <v>0.5273614220703666</v>
      </c>
      <c r="I22" s="56">
        <v>5039.9</v>
      </c>
      <c r="J22" s="60">
        <f t="shared" si="2"/>
        <v>-0.23107248902807176</v>
      </c>
      <c r="K22" s="56">
        <v>21077.201000000005</v>
      </c>
      <c r="L22" s="61">
        <f t="shared" si="3"/>
        <v>-0.1169685694141328</v>
      </c>
    </row>
    <row r="23" spans="2:12" ht="15">
      <c r="B23" s="59">
        <v>2015</v>
      </c>
      <c r="C23" s="56">
        <v>3761.391</v>
      </c>
      <c r="D23" s="60">
        <f t="shared" si="0"/>
        <v>0.03253477820103967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-0.3547111908662973</v>
      </c>
      <c r="I23" s="56">
        <v>6282</v>
      </c>
      <c r="J23" s="60">
        <f t="shared" si="2"/>
        <v>0.24645330264489385</v>
      </c>
      <c r="K23" s="56">
        <v>20280.364</v>
      </c>
      <c r="L23" s="61">
        <f t="shared" si="3"/>
        <v>-0.03780563652640612</v>
      </c>
    </row>
    <row r="24" spans="2:12" ht="15">
      <c r="B24" s="59">
        <v>2016</v>
      </c>
      <c r="C24" s="56">
        <v>2803.788</v>
      </c>
      <c r="D24" s="60">
        <f t="shared" si="0"/>
        <v>-0.25458746511596375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-0.30447373447946513</v>
      </c>
      <c r="K24" s="56">
        <v>12517.23705</v>
      </c>
      <c r="L24" s="61">
        <f t="shared" si="3"/>
        <v>-0.3827903162882087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</v>
      </c>
      <c r="J25" s="60">
        <f>I25/I24-1</f>
        <v>-0.31751293572236816</v>
      </c>
      <c r="K25" s="56">
        <v>9625.032999999998</v>
      </c>
      <c r="L25" s="61">
        <f t="shared" si="3"/>
        <v>-0.23105770374461365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3303.9820000000004</v>
      </c>
      <c r="F26" s="60">
        <f>E26/E25-1</f>
        <v>0.7556218463461191</v>
      </c>
      <c r="G26" s="56">
        <v>2261.3741999999997</v>
      </c>
      <c r="H26" s="60">
        <f>G26/G25-1</f>
        <v>0.15056366255242448</v>
      </c>
      <c r="I26" s="56">
        <v>5449.2036</v>
      </c>
      <c r="J26" s="60">
        <f>I26/I25-1</f>
        <v>0.8273727459667846</v>
      </c>
      <c r="K26" s="56">
        <v>13615.444600000003</v>
      </c>
      <c r="L26" s="61">
        <f>K26/K25-1</f>
        <v>0.4145867967413728</v>
      </c>
    </row>
    <row r="27" spans="2:12" s="47" customFormat="1" ht="15">
      <c r="B27" s="59">
        <v>2019</v>
      </c>
      <c r="C27" s="56">
        <v>3349.928000000001</v>
      </c>
      <c r="D27" s="60">
        <f t="shared" si="0"/>
        <v>0.2879955313668645</v>
      </c>
      <c r="E27" s="56">
        <v>1610.2839999999999</v>
      </c>
      <c r="F27" s="60">
        <f>E27/E26-1</f>
        <v>-0.5126232527901182</v>
      </c>
      <c r="G27" s="56">
        <v>4104.0565</v>
      </c>
      <c r="H27" s="60">
        <f>G27/G26-1</f>
        <v>0.8148506779638682</v>
      </c>
      <c r="I27" s="56">
        <v>4028.7529999999997</v>
      </c>
      <c r="J27" s="60">
        <f>I27/I26-1</f>
        <v>-0.2606712290948351</v>
      </c>
      <c r="K27" s="56">
        <v>13093.021499999997</v>
      </c>
      <c r="L27" s="61">
        <f>K27/K26-1</f>
        <v>-0.038369889147799485</v>
      </c>
    </row>
    <row r="28" spans="2:12" s="47" customFormat="1" ht="15">
      <c r="B28" s="59">
        <v>2020</v>
      </c>
      <c r="C28" s="56">
        <v>966.1709999999999</v>
      </c>
      <c r="D28" s="60">
        <f t="shared" si="0"/>
        <v>-0.7115845474887819</v>
      </c>
      <c r="E28" s="56">
        <v>4703.124</v>
      </c>
      <c r="F28" s="60">
        <f>E28/E27-1</f>
        <v>1.920679830390167</v>
      </c>
      <c r="G28" s="56">
        <v>2878.0706</v>
      </c>
      <c r="H28" s="60">
        <f>G28/G27-1</f>
        <v>-0.2987253952278678</v>
      </c>
      <c r="I28" s="56">
        <v>5113.289999999999</v>
      </c>
      <c r="J28" s="60">
        <f>I28/I27-1</f>
        <v>0.269199179001542</v>
      </c>
      <c r="K28" s="56">
        <v>13660.655600000002</v>
      </c>
      <c r="L28" s="61">
        <f>K28/K27-1</f>
        <v>0.043353942403592916</v>
      </c>
    </row>
    <row r="29" spans="2:12" s="47" customFormat="1" ht="15">
      <c r="B29" s="59">
        <v>2021</v>
      </c>
      <c r="C29" s="56">
        <v>3106.5714</v>
      </c>
      <c r="D29" s="60">
        <f t="shared" si="0"/>
        <v>2.2153432466923557</v>
      </c>
      <c r="E29" s="56">
        <v>2290.162</v>
      </c>
      <c r="F29" s="60">
        <f>E29/E28-1</f>
        <v>-0.5130551522775075</v>
      </c>
      <c r="G29" s="56">
        <v>2225.0039999999995</v>
      </c>
      <c r="H29" s="60">
        <f>G29/G28-1</f>
        <v>-0.2269112508914829</v>
      </c>
      <c r="I29" s="56">
        <v>4796.417979999999</v>
      </c>
      <c r="J29" s="60">
        <f>I29/I28-1</f>
        <v>-0.06197028136483551</v>
      </c>
      <c r="K29" s="56">
        <v>12418.155380000002</v>
      </c>
      <c r="L29" s="61">
        <f>K29/K28-1</f>
        <v>-0.09095465520703117</v>
      </c>
    </row>
    <row r="30" spans="2:12" s="47" customFormat="1" ht="15">
      <c r="B30" s="59">
        <v>2022</v>
      </c>
      <c r="C30" s="56">
        <v>3822.2395000000006</v>
      </c>
      <c r="D30" s="60">
        <v>0.2303723326623044</v>
      </c>
      <c r="E30" s="56">
        <v>4965.8538</v>
      </c>
      <c r="F30" s="60">
        <v>1.1683417155642264</v>
      </c>
      <c r="G30" s="56">
        <v>3601.7760000000003</v>
      </c>
      <c r="H30" s="60">
        <v>0.6187728201836946</v>
      </c>
      <c r="I30" s="56">
        <v>4414.2306</v>
      </c>
      <c r="J30" s="60">
        <v>-0.0796818337337647</v>
      </c>
      <c r="K30" s="56">
        <v>16804.0999</v>
      </c>
      <c r="L30" s="61">
        <v>0.35318808516953815</v>
      </c>
    </row>
    <row r="31" spans="2:12" s="47" customFormat="1" ht="15">
      <c r="B31" s="59">
        <v>2023</v>
      </c>
      <c r="C31" s="56">
        <v>3476.1317999999997</v>
      </c>
      <c r="D31" s="60">
        <v>0.2303723326623044</v>
      </c>
      <c r="E31" s="56">
        <v>1559.7870399999997</v>
      </c>
      <c r="F31" s="60">
        <v>-0.6858975107160827</v>
      </c>
      <c r="G31" s="56">
        <v>2294.6185</v>
      </c>
      <c r="H31" s="60">
        <v>-0.3629202648915424</v>
      </c>
      <c r="I31" s="56">
        <v>3607.797</v>
      </c>
      <c r="J31" s="60">
        <v>-0.18268950425924735</v>
      </c>
      <c r="K31" s="56">
        <v>10938.334340000001</v>
      </c>
      <c r="L31" s="61">
        <v>-0.3490675248842099</v>
      </c>
    </row>
    <row r="32" spans="2:12" s="47" customFormat="1" ht="15.75" thickBot="1">
      <c r="B32" s="62">
        <v>2024</v>
      </c>
      <c r="C32" s="63">
        <v>2693.27199</v>
      </c>
      <c r="D32" s="64">
        <v>-0.22521004813453838</v>
      </c>
      <c r="E32" s="63">
        <v>1559.7870399999997</v>
      </c>
      <c r="F32" s="64">
        <f>+E32/E30-1</f>
        <v>-0.6858975107160827</v>
      </c>
      <c r="G32" s="63">
        <v>2294.6185</v>
      </c>
      <c r="H32" s="64">
        <f>+G32/G30-1</f>
        <v>-0.3629202648915424</v>
      </c>
      <c r="I32" s="63">
        <v>3607.797</v>
      </c>
      <c r="J32" s="64">
        <f>+I32/I30-1</f>
        <v>-0.18268950425924735</v>
      </c>
      <c r="K32" s="63">
        <v>10938.334340000001</v>
      </c>
      <c r="L32" s="64">
        <f>+K32/K30-1</f>
        <v>-0.3490675248842099</v>
      </c>
    </row>
    <row r="33" ht="15">
      <c r="C33" s="65" t="s">
        <v>22</v>
      </c>
    </row>
    <row r="34" ht="15.75" thickBot="1"/>
    <row r="35" spans="3:12" s="51" customFormat="1" ht="15.75" thickBot="1">
      <c r="C35" s="139" t="s">
        <v>23</v>
      </c>
      <c r="D35" s="140"/>
      <c r="E35" s="139" t="s">
        <v>24</v>
      </c>
      <c r="F35" s="140"/>
      <c r="G35" s="139" t="s">
        <v>25</v>
      </c>
      <c r="H35" s="140"/>
      <c r="I35" s="139" t="s">
        <v>26</v>
      </c>
      <c r="J35" s="140"/>
      <c r="K35" s="139" t="s">
        <v>27</v>
      </c>
      <c r="L35" s="140"/>
    </row>
    <row r="36" spans="2:12" ht="60.75" thickBot="1">
      <c r="B36" s="52" t="s">
        <v>28</v>
      </c>
      <c r="C36" s="53" t="s">
        <v>68</v>
      </c>
      <c r="D36" s="54" t="s">
        <v>30</v>
      </c>
      <c r="E36" s="53" t="s">
        <v>68</v>
      </c>
      <c r="F36" s="54" t="s">
        <v>30</v>
      </c>
      <c r="G36" s="53" t="s">
        <v>68</v>
      </c>
      <c r="H36" s="54" t="s">
        <v>30</v>
      </c>
      <c r="I36" s="53" t="s">
        <v>68</v>
      </c>
      <c r="J36" s="54" t="s">
        <v>30</v>
      </c>
      <c r="K36" s="53" t="s">
        <v>68</v>
      </c>
      <c r="L36" s="54" t="s">
        <v>30</v>
      </c>
    </row>
    <row r="37" spans="2:12" ht="15">
      <c r="B37" s="55">
        <v>2007</v>
      </c>
      <c r="C37" s="57">
        <v>1694.2457364089853</v>
      </c>
      <c r="D37" s="58"/>
      <c r="E37" s="66">
        <v>1964.5759967478205</v>
      </c>
      <c r="F37" s="58"/>
      <c r="G37" s="56">
        <v>2248.1283620311656</v>
      </c>
      <c r="H37" s="58"/>
      <c r="I37" s="56">
        <v>3026.3034854803172</v>
      </c>
      <c r="J37" s="58"/>
      <c r="K37" s="57">
        <v>2191.1741823004795</v>
      </c>
      <c r="L37" s="58"/>
    </row>
    <row r="38" spans="2:12" ht="15">
      <c r="B38" s="59">
        <v>2008</v>
      </c>
      <c r="C38" s="56">
        <v>3538.905208551801</v>
      </c>
      <c r="D38" s="61">
        <f aca="true" t="shared" si="4" ref="D38:D51">C38/C37-1</f>
        <v>1.0887791732341245</v>
      </c>
      <c r="E38" s="66">
        <v>3983.308627453414</v>
      </c>
      <c r="F38" s="60">
        <f aca="true" t="shared" si="5" ref="F38:F49">E38/E37-1</f>
        <v>1.0275665762217518</v>
      </c>
      <c r="G38" s="56">
        <v>3830.8070810676313</v>
      </c>
      <c r="H38" s="61">
        <f aca="true" t="shared" si="6" ref="H38:H46">G38/G37-1</f>
        <v>0.7039983773909282</v>
      </c>
      <c r="I38" s="56">
        <v>3203.2678724130255</v>
      </c>
      <c r="J38" s="61">
        <f aca="true" t="shared" si="7" ref="J38:J46">I38/I37-1</f>
        <v>0.058475426467224034</v>
      </c>
      <c r="K38" s="56">
        <v>3586.400429426589</v>
      </c>
      <c r="L38" s="61">
        <f aca="true" t="shared" si="8" ref="L38:L46">K38/K37-1</f>
        <v>0.6367482139924099</v>
      </c>
    </row>
    <row r="39" spans="2:12" ht="15">
      <c r="B39" s="59">
        <v>2009</v>
      </c>
      <c r="C39" s="56">
        <v>2531.3598377424146</v>
      </c>
      <c r="D39" s="61">
        <f t="shared" si="4"/>
        <v>-0.28470538526283284</v>
      </c>
      <c r="E39" s="66">
        <v>1981.668904520401</v>
      </c>
      <c r="F39" s="60">
        <f t="shared" si="5"/>
        <v>-0.5025068128383238</v>
      </c>
      <c r="G39" s="56">
        <v>2116.4278391872153</v>
      </c>
      <c r="H39" s="61">
        <f t="shared" si="6"/>
        <v>-0.44752429595139653</v>
      </c>
      <c r="I39" s="56">
        <v>2447.266008902669</v>
      </c>
      <c r="J39" s="61">
        <f t="shared" si="7"/>
        <v>-0.23600956698662212</v>
      </c>
      <c r="K39" s="56">
        <v>2187.738352294492</v>
      </c>
      <c r="L39" s="61">
        <f t="shared" si="8"/>
        <v>-0.3899904945515864</v>
      </c>
    </row>
    <row r="40" spans="2:12" ht="15">
      <c r="B40" s="59">
        <v>2010</v>
      </c>
      <c r="C40" s="56">
        <v>2290.784016443239</v>
      </c>
      <c r="D40" s="61">
        <f t="shared" si="4"/>
        <v>-0.09503817581056839</v>
      </c>
      <c r="E40" s="66">
        <v>3577.2264046227374</v>
      </c>
      <c r="F40" s="60">
        <f t="shared" si="5"/>
        <v>0.8051584684316826</v>
      </c>
      <c r="G40" s="56">
        <v>3958.1078484041823</v>
      </c>
      <c r="H40" s="61">
        <f t="shared" si="6"/>
        <v>0.8701832281341746</v>
      </c>
      <c r="I40" s="56">
        <v>4487.9305616628135</v>
      </c>
      <c r="J40" s="61">
        <f t="shared" si="7"/>
        <v>0.8338548181262728</v>
      </c>
      <c r="K40" s="56">
        <v>3688.7339447058375</v>
      </c>
      <c r="L40" s="61">
        <f t="shared" si="8"/>
        <v>0.6860946560803796</v>
      </c>
    </row>
    <row r="41" spans="2:12" ht="15">
      <c r="B41" s="59">
        <v>2011</v>
      </c>
      <c r="C41" s="56">
        <v>4638.510771746909</v>
      </c>
      <c r="D41" s="61">
        <f t="shared" si="4"/>
        <v>1.0248573145489477</v>
      </c>
      <c r="E41" s="66">
        <v>4713.745215985823</v>
      </c>
      <c r="F41" s="60">
        <f t="shared" si="5"/>
        <v>0.31770949971027784</v>
      </c>
      <c r="G41" s="56">
        <v>4539.300998167695</v>
      </c>
      <c r="H41" s="61">
        <f t="shared" si="6"/>
        <v>0.1468361075602922</v>
      </c>
      <c r="I41" s="56">
        <v>4243.789034314897</v>
      </c>
      <c r="J41" s="61">
        <f t="shared" si="7"/>
        <v>-0.05439957771036896</v>
      </c>
      <c r="K41" s="56">
        <v>4485.473911594079</v>
      </c>
      <c r="L41" s="61">
        <f t="shared" si="8"/>
        <v>0.215992798296484</v>
      </c>
    </row>
    <row r="42" spans="2:12" ht="15">
      <c r="B42" s="59">
        <v>2012</v>
      </c>
      <c r="C42" s="56">
        <v>3914.092406586721</v>
      </c>
      <c r="D42" s="61">
        <f t="shared" si="4"/>
        <v>-0.15617477263879775</v>
      </c>
      <c r="E42" s="66">
        <v>3747.638999205719</v>
      </c>
      <c r="F42" s="60">
        <f t="shared" si="5"/>
        <v>-0.20495512008237693</v>
      </c>
      <c r="G42" s="56">
        <v>3077.6442302422433</v>
      </c>
      <c r="H42" s="61">
        <f t="shared" si="6"/>
        <v>-0.32200040678409625</v>
      </c>
      <c r="I42" s="56">
        <v>3138.877788541382</v>
      </c>
      <c r="J42" s="61">
        <f t="shared" si="7"/>
        <v>-0.2603596071433576</v>
      </c>
      <c r="K42" s="56">
        <v>3319.22301378167</v>
      </c>
      <c r="L42" s="61">
        <f t="shared" si="8"/>
        <v>-0.26000617120921765</v>
      </c>
    </row>
    <row r="43" spans="2:12" ht="15">
      <c r="B43" s="59">
        <v>2013</v>
      </c>
      <c r="C43" s="56">
        <v>3601.6080225116016</v>
      </c>
      <c r="D43" s="61">
        <f t="shared" si="4"/>
        <v>-0.07983571965476954</v>
      </c>
      <c r="E43" s="67">
        <v>4056.4901778843046</v>
      </c>
      <c r="F43" s="60">
        <f t="shared" si="5"/>
        <v>0.08241220105352842</v>
      </c>
      <c r="G43" s="56">
        <v>4585.593246703803</v>
      </c>
      <c r="H43" s="61">
        <f t="shared" si="6"/>
        <v>0.48996859404469495</v>
      </c>
      <c r="I43" s="56">
        <v>4955.714250187738</v>
      </c>
      <c r="J43" s="61">
        <f t="shared" si="7"/>
        <v>0.578817202848356</v>
      </c>
      <c r="K43" s="56">
        <v>4366.271819347956</v>
      </c>
      <c r="L43" s="61">
        <f t="shared" si="8"/>
        <v>0.3154499716406094</v>
      </c>
    </row>
    <row r="44" spans="2:12" ht="15">
      <c r="B44" s="59">
        <v>2014</v>
      </c>
      <c r="C44" s="56">
        <v>5140.330395998101</v>
      </c>
      <c r="D44" s="61">
        <f t="shared" si="4"/>
        <v>0.42723204853743724</v>
      </c>
      <c r="E44" s="67">
        <v>4957.209671852981</v>
      </c>
      <c r="F44" s="60">
        <f t="shared" si="5"/>
        <v>0.22204404656994736</v>
      </c>
      <c r="G44" s="56">
        <v>4547.256678890018</v>
      </c>
      <c r="H44" s="61">
        <f t="shared" si="6"/>
        <v>-0.008360219878058794</v>
      </c>
      <c r="I44" s="56">
        <v>4553.540943272684</v>
      </c>
      <c r="J44" s="61">
        <f t="shared" si="7"/>
        <v>-0.08115344965658955</v>
      </c>
      <c r="K44" s="56">
        <v>4705.366911384486</v>
      </c>
      <c r="L44" s="61">
        <f t="shared" si="8"/>
        <v>0.0776623870584332</v>
      </c>
    </row>
    <row r="45" spans="2:12" ht="15">
      <c r="B45" s="59">
        <v>2015</v>
      </c>
      <c r="C45" s="56">
        <v>3750.7430628722195</v>
      </c>
      <c r="D45" s="61">
        <f t="shared" si="4"/>
        <v>-0.27033035351340773</v>
      </c>
      <c r="E45" s="67">
        <v>3055.9324219572122</v>
      </c>
      <c r="F45" s="60">
        <f t="shared" si="5"/>
        <v>-0.38353779157077306</v>
      </c>
      <c r="G45" s="56">
        <v>2769.0655231339656</v>
      </c>
      <c r="H45" s="61">
        <f t="shared" si="6"/>
        <v>-0.39104701610776615</v>
      </c>
      <c r="I45" s="56">
        <v>2692.244902897166</v>
      </c>
      <c r="J45" s="61">
        <f t="shared" si="7"/>
        <v>-0.408757945423849</v>
      </c>
      <c r="K45" s="56">
        <v>2984.401857875922</v>
      </c>
      <c r="L45" s="61">
        <f t="shared" si="8"/>
        <v>-0.3657451344218755</v>
      </c>
    </row>
    <row r="46" spans="2:12" ht="15">
      <c r="B46" s="59">
        <v>2016</v>
      </c>
      <c r="C46" s="56">
        <v>2987.751927035853</v>
      </c>
      <c r="D46" s="61">
        <f t="shared" si="4"/>
        <v>-0.2034239944050148</v>
      </c>
      <c r="E46" s="67">
        <v>3062.6257832874044</v>
      </c>
      <c r="F46" s="60">
        <f t="shared" si="5"/>
        <v>0.00219028447163927</v>
      </c>
      <c r="G46" s="56">
        <v>3137.5754585667737</v>
      </c>
      <c r="H46" s="61">
        <f t="shared" si="6"/>
        <v>0.13308097347430659</v>
      </c>
      <c r="I46" s="56">
        <v>3698.4847078339385</v>
      </c>
      <c r="J46" s="61">
        <f t="shared" si="7"/>
        <v>0.3737549298928722</v>
      </c>
      <c r="K46" s="56">
        <v>3282.7488970499276</v>
      </c>
      <c r="L46" s="61">
        <f t="shared" si="8"/>
        <v>0.09996878885015414</v>
      </c>
    </row>
    <row r="47" spans="2:12" ht="15">
      <c r="B47" s="59">
        <v>2017</v>
      </c>
      <c r="C47" s="56">
        <v>4418.265499425535</v>
      </c>
      <c r="D47" s="61">
        <f t="shared" si="4"/>
        <v>0.47879261977713594</v>
      </c>
      <c r="E47" s="67">
        <v>5007.806953873229</v>
      </c>
      <c r="F47" s="60">
        <f t="shared" si="5"/>
        <v>0.635135112229702</v>
      </c>
      <c r="G47" s="56">
        <v>5623.647446461342</v>
      </c>
      <c r="H47" s="61">
        <f aca="true" t="shared" si="9" ref="H47:H52">G47/G46-1</f>
        <v>0.792354485405808</v>
      </c>
      <c r="I47" s="56">
        <v>5697.365016224076</v>
      </c>
      <c r="J47" s="61">
        <f aca="true" t="shared" si="10" ref="J47:J52">I47/I46-1</f>
        <v>0.5404592600197082</v>
      </c>
      <c r="K47" s="56">
        <v>5175.962657998159</v>
      </c>
      <c r="L47" s="61">
        <f aca="true" t="shared" si="11" ref="L47:L52">K47/K46-1</f>
        <v>0.5767159841709444</v>
      </c>
    </row>
    <row r="48" spans="2:12" s="47" customFormat="1" ht="15">
      <c r="B48" s="59">
        <v>2018</v>
      </c>
      <c r="C48" s="56">
        <v>5286.469885171386</v>
      </c>
      <c r="D48" s="61">
        <f t="shared" si="4"/>
        <v>0.19650344368366612</v>
      </c>
      <c r="E48" s="67">
        <v>5449.170591728404</v>
      </c>
      <c r="F48" s="60">
        <f t="shared" si="5"/>
        <v>0.08813511421677478</v>
      </c>
      <c r="G48" s="56">
        <v>5301.0687129976095</v>
      </c>
      <c r="H48" s="61">
        <f t="shared" si="9"/>
        <v>-0.057361123102891876</v>
      </c>
      <c r="I48" s="56">
        <v>4445.083015433666</v>
      </c>
      <c r="J48" s="61">
        <f t="shared" si="10"/>
        <v>-0.21980020539746958</v>
      </c>
      <c r="K48" s="107">
        <v>4991.634508211361</v>
      </c>
      <c r="L48" s="61">
        <f t="shared" si="11"/>
        <v>-0.03561234150365522</v>
      </c>
    </row>
    <row r="49" spans="2:12" s="47" customFormat="1" ht="15">
      <c r="B49" s="74">
        <v>2019</v>
      </c>
      <c r="C49" s="56">
        <v>4493.432497653683</v>
      </c>
      <c r="D49" s="61">
        <f t="shared" si="4"/>
        <v>-0.15001265584472212</v>
      </c>
      <c r="E49" s="56">
        <v>4923.257301196559</v>
      </c>
      <c r="F49" s="61">
        <f t="shared" si="5"/>
        <v>-0.096512539234899</v>
      </c>
      <c r="G49" s="56">
        <v>5059.364423954691</v>
      </c>
      <c r="H49" s="61">
        <f t="shared" si="9"/>
        <v>-0.04559538880344771</v>
      </c>
      <c r="I49" s="56">
        <v>4705.983491666032</v>
      </c>
      <c r="J49" s="61">
        <f t="shared" si="10"/>
        <v>0.05869417406300381</v>
      </c>
      <c r="K49" s="56">
        <v>4789.091682160608</v>
      </c>
      <c r="L49" s="61">
        <f t="shared" si="11"/>
        <v>-0.04057645360804474</v>
      </c>
    </row>
    <row r="50" spans="2:12" s="47" customFormat="1" ht="15">
      <c r="B50" s="74">
        <v>2020</v>
      </c>
      <c r="C50" s="56">
        <v>4245.289084437434</v>
      </c>
      <c r="D50" s="61">
        <f t="shared" si="4"/>
        <v>-0.055223576485419645</v>
      </c>
      <c r="E50" s="56">
        <v>3005.4506089994657</v>
      </c>
      <c r="F50" s="61">
        <f>E50/E49-1</f>
        <v>-0.38954021186968746</v>
      </c>
      <c r="G50" s="56">
        <v>3152.349911082792</v>
      </c>
      <c r="H50" s="61">
        <f t="shared" si="9"/>
        <v>-0.3769276836123353</v>
      </c>
      <c r="I50" s="56">
        <v>3391.0853032000928</v>
      </c>
      <c r="J50" s="61">
        <f t="shared" si="10"/>
        <v>-0.27940985997816015</v>
      </c>
      <c r="K50" s="56">
        <v>3268.4353933935568</v>
      </c>
      <c r="L50" s="61">
        <f t="shared" si="11"/>
        <v>-0.3175249900584497</v>
      </c>
    </row>
    <row r="51" spans="2:12" s="47" customFormat="1" ht="15">
      <c r="B51" s="74">
        <v>2021</v>
      </c>
      <c r="C51" s="56">
        <v>3667.9966473650015</v>
      </c>
      <c r="D51" s="61">
        <f t="shared" si="4"/>
        <v>-0.13598424644123686</v>
      </c>
      <c r="E51" s="56">
        <v>4080.179996000284</v>
      </c>
      <c r="F51" s="61">
        <f>E51/E50-1</f>
        <v>0.35759342834737273</v>
      </c>
      <c r="G51" s="56">
        <v>4525.417805990462</v>
      </c>
      <c r="H51" s="61">
        <f t="shared" si="9"/>
        <v>0.43556963333300724</v>
      </c>
      <c r="I51" s="56">
        <v>4365.647048967159</v>
      </c>
      <c r="J51" s="61">
        <f t="shared" si="10"/>
        <v>0.2873893336883604</v>
      </c>
      <c r="K51" s="56">
        <v>4166.698825763933</v>
      </c>
      <c r="L51" s="61">
        <f t="shared" si="11"/>
        <v>0.2748297959892443</v>
      </c>
    </row>
    <row r="52" spans="2:12" s="47" customFormat="1" ht="15">
      <c r="B52" s="74">
        <v>2022</v>
      </c>
      <c r="C52" s="56">
        <v>4723.157601714911</v>
      </c>
      <c r="D52" s="61">
        <f>C52/C51-1</f>
        <v>0.2876668262791109</v>
      </c>
      <c r="E52" s="56">
        <v>5683.338039472688</v>
      </c>
      <c r="F52" s="120">
        <f>E52/E51-1</f>
        <v>0.3929135589714048</v>
      </c>
      <c r="G52" s="56">
        <v>5906.601645965768</v>
      </c>
      <c r="H52" s="120">
        <f t="shared" si="9"/>
        <v>0.30520581727216034</v>
      </c>
      <c r="I52" s="56">
        <v>5328.321640015815</v>
      </c>
      <c r="J52" s="61">
        <f t="shared" si="10"/>
        <v>0.2205113194563928</v>
      </c>
      <c r="K52" s="56">
        <v>5419.532279143379</v>
      </c>
      <c r="L52" s="61">
        <f t="shared" si="11"/>
        <v>0.3006777081253882</v>
      </c>
    </row>
    <row r="53" spans="2:12" s="47" customFormat="1" ht="15">
      <c r="B53" s="74">
        <v>2023</v>
      </c>
      <c r="C53" s="56">
        <v>5344.730340777068</v>
      </c>
      <c r="D53" s="61">
        <v>0.13160110067817188</v>
      </c>
      <c r="E53" s="56">
        <v>5267.9277165939275</v>
      </c>
      <c r="F53" s="120">
        <v>-0.07309266490812205</v>
      </c>
      <c r="G53" s="56">
        <v>4994.414165143357</v>
      </c>
      <c r="H53" s="120">
        <v>-0.15443524644080875</v>
      </c>
      <c r="I53" s="56">
        <v>4623.272287770071</v>
      </c>
      <c r="J53" s="61">
        <v>-0.13232109468595288</v>
      </c>
      <c r="K53" s="56">
        <v>5022.330987736109</v>
      </c>
      <c r="L53" s="61">
        <v>-0.07329069575540059</v>
      </c>
    </row>
    <row r="54" spans="2:12" s="47" customFormat="1" ht="15.75" thickBot="1">
      <c r="B54" s="79">
        <v>2024</v>
      </c>
      <c r="C54" s="63">
        <v>5009.119546815619</v>
      </c>
      <c r="D54" s="64">
        <v>-0.06279283940687164</v>
      </c>
      <c r="E54" s="63"/>
      <c r="F54" s="121"/>
      <c r="G54" s="63"/>
      <c r="H54" s="121"/>
      <c r="I54" s="63"/>
      <c r="J54" s="64"/>
      <c r="K54" s="63"/>
      <c r="L54" s="64"/>
    </row>
    <row r="55" ht="15">
      <c r="C55" s="65" t="s">
        <v>32</v>
      </c>
    </row>
    <row r="60" ht="20.25" customHeight="1" thickBot="1">
      <c r="B60" s="69" t="s">
        <v>33</v>
      </c>
    </row>
    <row r="61" spans="3:12" s="47" customFormat="1" ht="20.25" customHeight="1" thickBot="1">
      <c r="C61" s="136">
        <v>2024</v>
      </c>
      <c r="D61" s="137"/>
      <c r="E61" s="137"/>
      <c r="F61" s="137"/>
      <c r="G61" s="137"/>
      <c r="H61" s="137"/>
      <c r="I61" s="137"/>
      <c r="J61" s="137"/>
      <c r="K61" s="137"/>
      <c r="L61" s="138"/>
    </row>
    <row r="62" spans="2:12" s="47" customFormat="1" ht="20.25" customHeight="1" thickBot="1">
      <c r="B62" s="70" t="s">
        <v>34</v>
      </c>
      <c r="C62" s="139" t="s">
        <v>23</v>
      </c>
      <c r="D62" s="140"/>
      <c r="E62" s="139" t="s">
        <v>24</v>
      </c>
      <c r="F62" s="141"/>
      <c r="G62" s="139" t="s">
        <v>25</v>
      </c>
      <c r="H62" s="140"/>
      <c r="I62" s="141" t="s">
        <v>26</v>
      </c>
      <c r="J62" s="140"/>
      <c r="K62" s="141" t="s">
        <v>35</v>
      </c>
      <c r="L62" s="140"/>
    </row>
    <row r="63" spans="2:12" s="47" customFormat="1" ht="20.25" customHeight="1">
      <c r="B63" s="71">
        <v>1</v>
      </c>
      <c r="C63" s="72" t="s">
        <v>47</v>
      </c>
      <c r="D63" s="73">
        <v>0.16080663362431263</v>
      </c>
      <c r="E63" s="72"/>
      <c r="F63" s="73"/>
      <c r="G63" s="72"/>
      <c r="H63" s="73"/>
      <c r="I63" s="72"/>
      <c r="J63" s="73"/>
      <c r="K63" s="72"/>
      <c r="L63" s="73"/>
    </row>
    <row r="64" spans="2:12" s="47" customFormat="1" ht="20.25" customHeight="1">
      <c r="B64" s="74">
        <v>2</v>
      </c>
      <c r="C64" s="75" t="s">
        <v>44</v>
      </c>
      <c r="D64" s="76">
        <v>0.14930769105802</v>
      </c>
      <c r="E64" s="75"/>
      <c r="F64" s="76"/>
      <c r="G64" s="75"/>
      <c r="H64" s="76"/>
      <c r="I64" s="75"/>
      <c r="J64" s="76"/>
      <c r="K64" s="75"/>
      <c r="L64" s="76"/>
    </row>
    <row r="65" spans="2:12" s="47" customFormat="1" ht="20.25" customHeight="1">
      <c r="B65" s="74">
        <v>3</v>
      </c>
      <c r="C65" s="75" t="s">
        <v>39</v>
      </c>
      <c r="D65" s="76">
        <v>0.1461768952553016</v>
      </c>
      <c r="E65" s="75"/>
      <c r="F65" s="76"/>
      <c r="G65" s="75"/>
      <c r="H65" s="76"/>
      <c r="I65" s="75"/>
      <c r="J65" s="76"/>
      <c r="K65" s="75"/>
      <c r="L65" s="76"/>
    </row>
    <row r="66" spans="2:12" s="47" customFormat="1" ht="20.25" customHeight="1">
      <c r="B66" s="74">
        <v>4</v>
      </c>
      <c r="C66" s="77" t="s">
        <v>45</v>
      </c>
      <c r="D66" s="78">
        <v>0.1232357638446454</v>
      </c>
      <c r="E66" s="75"/>
      <c r="F66" s="76"/>
      <c r="G66" s="75"/>
      <c r="H66" s="76"/>
      <c r="I66" s="75"/>
      <c r="J66" s="76"/>
      <c r="K66" s="75"/>
      <c r="L66" s="76"/>
    </row>
    <row r="67" spans="2:12" s="47" customFormat="1" ht="20.25" customHeight="1" thickBot="1">
      <c r="B67" s="79">
        <v>5</v>
      </c>
      <c r="C67" s="80" t="s">
        <v>77</v>
      </c>
      <c r="D67" s="81">
        <v>0.09884077843380092</v>
      </c>
      <c r="E67" s="82"/>
      <c r="F67" s="88"/>
      <c r="G67" s="82"/>
      <c r="H67" s="88"/>
      <c r="I67" s="82"/>
      <c r="J67" s="88"/>
      <c r="K67" s="82"/>
      <c r="L67" s="88"/>
    </row>
    <row r="68" s="47" customFormat="1" ht="20.25" customHeight="1" thickBot="1">
      <c r="B68" s="69"/>
    </row>
    <row r="69" spans="3:12" s="47" customFormat="1" ht="20.25" customHeight="1" thickBot="1">
      <c r="C69" s="136">
        <v>2023</v>
      </c>
      <c r="D69" s="137"/>
      <c r="E69" s="137"/>
      <c r="F69" s="137"/>
      <c r="G69" s="137"/>
      <c r="H69" s="137"/>
      <c r="I69" s="137"/>
      <c r="J69" s="137"/>
      <c r="K69" s="137"/>
      <c r="L69" s="138"/>
    </row>
    <row r="70" spans="2:12" s="47" customFormat="1" ht="20.25" customHeight="1" thickBot="1">
      <c r="B70" s="70" t="s">
        <v>34</v>
      </c>
      <c r="C70" s="139" t="s">
        <v>23</v>
      </c>
      <c r="D70" s="140"/>
      <c r="E70" s="139" t="s">
        <v>24</v>
      </c>
      <c r="F70" s="141"/>
      <c r="G70" s="139" t="s">
        <v>25</v>
      </c>
      <c r="H70" s="140"/>
      <c r="I70" s="141" t="s">
        <v>26</v>
      </c>
      <c r="J70" s="140"/>
      <c r="K70" s="141" t="s">
        <v>35</v>
      </c>
      <c r="L70" s="140"/>
    </row>
    <row r="71" spans="2:12" s="47" customFormat="1" ht="20.25" customHeight="1">
      <c r="B71" s="71">
        <v>1</v>
      </c>
      <c r="C71" s="72" t="s">
        <v>36</v>
      </c>
      <c r="D71" s="73">
        <v>0.4008965165813586</v>
      </c>
      <c r="E71" s="72" t="s">
        <v>36</v>
      </c>
      <c r="F71" s="73">
        <v>0.24908426352790874</v>
      </c>
      <c r="G71" s="72" t="s">
        <v>37</v>
      </c>
      <c r="H71" s="73">
        <v>0.24721977835516432</v>
      </c>
      <c r="I71" s="72" t="s">
        <v>47</v>
      </c>
      <c r="J71" s="73">
        <v>0.2267782512472915</v>
      </c>
      <c r="K71" s="72" t="s">
        <v>36</v>
      </c>
      <c r="L71" s="73">
        <v>0.22465517271028268</v>
      </c>
    </row>
    <row r="72" spans="2:12" s="47" customFormat="1" ht="20.25" customHeight="1">
      <c r="B72" s="74">
        <v>2</v>
      </c>
      <c r="C72" s="75" t="s">
        <v>73</v>
      </c>
      <c r="D72" s="76">
        <v>0.1916756807479564</v>
      </c>
      <c r="E72" s="75" t="s">
        <v>47</v>
      </c>
      <c r="F72" s="76">
        <v>0.18909063370984355</v>
      </c>
      <c r="G72" s="75" t="s">
        <v>47</v>
      </c>
      <c r="H72" s="76">
        <v>0.198855064312182</v>
      </c>
      <c r="I72" s="75" t="s">
        <v>36</v>
      </c>
      <c r="J72" s="76">
        <v>0.17066746784040104</v>
      </c>
      <c r="K72" s="75" t="s">
        <v>47</v>
      </c>
      <c r="L72" s="76">
        <v>0.143467957300287</v>
      </c>
    </row>
    <row r="73" spans="2:12" s="47" customFormat="1" ht="20.25" customHeight="1">
      <c r="B73" s="74">
        <v>3</v>
      </c>
      <c r="C73" s="75" t="s">
        <v>46</v>
      </c>
      <c r="D73" s="76">
        <v>0.0706004042599287</v>
      </c>
      <c r="E73" s="75" t="s">
        <v>37</v>
      </c>
      <c r="F73" s="76">
        <v>0.10339377227030164</v>
      </c>
      <c r="G73" s="75" t="s">
        <v>39</v>
      </c>
      <c r="H73" s="76">
        <v>0.12536784522609642</v>
      </c>
      <c r="I73" s="75" t="s">
        <v>37</v>
      </c>
      <c r="J73" s="76">
        <v>0.1520729965997269</v>
      </c>
      <c r="K73" s="75" t="s">
        <v>37</v>
      </c>
      <c r="L73" s="76">
        <v>0.12571965464650733</v>
      </c>
    </row>
    <row r="74" spans="2:12" s="47" customFormat="1" ht="20.25" customHeight="1">
      <c r="B74" s="74">
        <v>4</v>
      </c>
      <c r="C74" s="77" t="s">
        <v>66</v>
      </c>
      <c r="D74" s="78">
        <v>0.05396238420338857</v>
      </c>
      <c r="E74" s="75" t="s">
        <v>45</v>
      </c>
      <c r="F74" s="76">
        <v>0.08991102617048395</v>
      </c>
      <c r="G74" s="75" t="s">
        <v>54</v>
      </c>
      <c r="H74" s="76">
        <v>0.11269749235706396</v>
      </c>
      <c r="I74" s="75" t="s">
        <v>44</v>
      </c>
      <c r="J74" s="76">
        <v>0.13873478283234253</v>
      </c>
      <c r="K74" s="75" t="s">
        <v>73</v>
      </c>
      <c r="L74" s="76">
        <v>0.07852765152628963</v>
      </c>
    </row>
    <row r="75" spans="2:12" s="47" customFormat="1" ht="20.25" customHeight="1" thickBot="1">
      <c r="B75" s="79">
        <v>5</v>
      </c>
      <c r="C75" s="80" t="s">
        <v>45</v>
      </c>
      <c r="D75" s="81">
        <v>0.04062272049265808</v>
      </c>
      <c r="E75" s="82" t="s">
        <v>49</v>
      </c>
      <c r="F75" s="88">
        <v>0.046950833581342145</v>
      </c>
      <c r="G75" s="82" t="s">
        <v>44</v>
      </c>
      <c r="H75" s="88">
        <v>0.06294386401616534</v>
      </c>
      <c r="I75" s="82" t="s">
        <v>77</v>
      </c>
      <c r="J75" s="88">
        <v>0.060955664333296675</v>
      </c>
      <c r="K75" s="82" t="s">
        <v>44</v>
      </c>
      <c r="L75" s="88">
        <v>0.062348515014848796</v>
      </c>
    </row>
    <row r="76" s="47" customFormat="1" ht="15.75" thickBot="1"/>
    <row r="77" spans="3:12" s="47" customFormat="1" ht="15.75" thickBot="1">
      <c r="C77" s="136">
        <v>2022</v>
      </c>
      <c r="D77" s="137"/>
      <c r="E77" s="137"/>
      <c r="F77" s="137"/>
      <c r="G77" s="137"/>
      <c r="H77" s="137"/>
      <c r="I77" s="137"/>
      <c r="J77" s="137"/>
      <c r="K77" s="137"/>
      <c r="L77" s="138"/>
    </row>
    <row r="78" spans="2:12" s="47" customFormat="1" ht="15.75" thickBot="1">
      <c r="B78" s="70" t="s">
        <v>34</v>
      </c>
      <c r="C78" s="139" t="s">
        <v>23</v>
      </c>
      <c r="D78" s="140"/>
      <c r="E78" s="139" t="s">
        <v>24</v>
      </c>
      <c r="F78" s="141"/>
      <c r="G78" s="139" t="s">
        <v>25</v>
      </c>
      <c r="H78" s="140"/>
      <c r="I78" s="141" t="s">
        <v>26</v>
      </c>
      <c r="J78" s="140"/>
      <c r="K78" s="141" t="s">
        <v>35</v>
      </c>
      <c r="L78" s="140"/>
    </row>
    <row r="79" spans="2:12" s="47" customFormat="1" ht="15">
      <c r="B79" s="71">
        <v>1</v>
      </c>
      <c r="C79" s="72" t="s">
        <v>36</v>
      </c>
      <c r="D79" s="73">
        <v>0.5094852085448404</v>
      </c>
      <c r="E79" s="72" t="s">
        <v>44</v>
      </c>
      <c r="F79" s="73">
        <v>0.29501556867894274</v>
      </c>
      <c r="G79" s="72" t="s">
        <v>36</v>
      </c>
      <c r="H79" s="73">
        <v>0.31657131954092443</v>
      </c>
      <c r="I79" s="72" t="s">
        <v>73</v>
      </c>
      <c r="J79" s="73">
        <v>0.30397865042941913</v>
      </c>
      <c r="K79" s="72" t="s">
        <v>36</v>
      </c>
      <c r="L79" s="73">
        <v>0.2469254054882805</v>
      </c>
    </row>
    <row r="80" spans="2:12" s="47" customFormat="1" ht="15">
      <c r="B80" s="74">
        <v>2</v>
      </c>
      <c r="C80" s="75" t="s">
        <v>44</v>
      </c>
      <c r="D80" s="76">
        <v>0.1074182546727983</v>
      </c>
      <c r="E80" s="75" t="s">
        <v>73</v>
      </c>
      <c r="F80" s="76">
        <v>0.1470451413489669</v>
      </c>
      <c r="G80" s="75" t="s">
        <v>44</v>
      </c>
      <c r="H80" s="76">
        <v>0.11772928717758853</v>
      </c>
      <c r="I80" s="75" t="s">
        <v>36</v>
      </c>
      <c r="J80" s="76">
        <v>0.267504714183315</v>
      </c>
      <c r="K80" s="75" t="s">
        <v>44</v>
      </c>
      <c r="L80" s="76">
        <v>0.14593388328521043</v>
      </c>
    </row>
    <row r="81" spans="2:12" s="47" customFormat="1" ht="15">
      <c r="B81" s="74">
        <v>3</v>
      </c>
      <c r="C81" s="75" t="s">
        <v>40</v>
      </c>
      <c r="D81" s="76">
        <v>0.07007564440858935</v>
      </c>
      <c r="E81" s="75" t="s">
        <v>37</v>
      </c>
      <c r="F81" s="76">
        <v>0.13830532841490598</v>
      </c>
      <c r="G81" s="75" t="s">
        <v>37</v>
      </c>
      <c r="H81" s="76">
        <v>0.09136642453826252</v>
      </c>
      <c r="I81" s="75" t="s">
        <v>45</v>
      </c>
      <c r="J81" s="76">
        <v>0.06461511303871073</v>
      </c>
      <c r="K81" s="75" t="s">
        <v>73</v>
      </c>
      <c r="L81" s="76">
        <v>0.136197429143008</v>
      </c>
    </row>
    <row r="82" spans="2:12" s="47" customFormat="1" ht="15">
      <c r="B82" s="74">
        <v>4</v>
      </c>
      <c r="C82" s="77" t="s">
        <v>45</v>
      </c>
      <c r="D82" s="78">
        <v>0.05350561590056451</v>
      </c>
      <c r="E82" s="75" t="s">
        <v>47</v>
      </c>
      <c r="F82" s="76">
        <v>0.09261852594877973</v>
      </c>
      <c r="G82" s="75" t="s">
        <v>39</v>
      </c>
      <c r="H82" s="76">
        <v>0.0898857283425429</v>
      </c>
      <c r="I82" s="75" t="s">
        <v>47</v>
      </c>
      <c r="J82" s="76">
        <v>0.05681583722984552</v>
      </c>
      <c r="K82" s="75" t="s">
        <v>37</v>
      </c>
      <c r="L82" s="76">
        <v>0.0706597154035111</v>
      </c>
    </row>
    <row r="83" spans="2:12" s="47" customFormat="1" ht="17.25" customHeight="1" thickBot="1">
      <c r="B83" s="79">
        <v>5</v>
      </c>
      <c r="C83" s="80" t="s">
        <v>67</v>
      </c>
      <c r="D83" s="81">
        <v>0.04221865619299549</v>
      </c>
      <c r="E83" s="82" t="s">
        <v>40</v>
      </c>
      <c r="F83" s="88">
        <v>0.0606458630791186</v>
      </c>
      <c r="G83" s="82" t="s">
        <v>47</v>
      </c>
      <c r="H83" s="88">
        <v>0.08478298821640814</v>
      </c>
      <c r="I83" s="82" t="s">
        <v>39</v>
      </c>
      <c r="J83" s="88">
        <v>0.05419885801541581</v>
      </c>
      <c r="K83" s="82" t="s">
        <v>47</v>
      </c>
      <c r="L83" s="88">
        <v>0.05723589593970929</v>
      </c>
    </row>
    <row r="84" spans="2:12" s="47" customFormat="1" ht="15">
      <c r="B84" s="84"/>
      <c r="C84" s="65" t="s">
        <v>22</v>
      </c>
      <c r="D84" s="85"/>
      <c r="E84" s="86"/>
      <c r="F84" s="85"/>
      <c r="G84" s="86"/>
      <c r="H84" s="85"/>
      <c r="I84" s="86"/>
      <c r="J84" s="85"/>
      <c r="K84" s="86"/>
      <c r="L84" s="87"/>
    </row>
    <row r="85" s="47" customFormat="1" ht="15.75" thickBot="1"/>
    <row r="86" spans="3:12" s="47" customFormat="1" ht="15.75" thickBot="1">
      <c r="C86" s="136">
        <v>2021</v>
      </c>
      <c r="D86" s="137"/>
      <c r="E86" s="137"/>
      <c r="F86" s="137"/>
      <c r="G86" s="137"/>
      <c r="H86" s="137"/>
      <c r="I86" s="137"/>
      <c r="J86" s="137"/>
      <c r="K86" s="137"/>
      <c r="L86" s="138"/>
    </row>
    <row r="87" spans="2:12" s="47" customFormat="1" ht="15.75" thickBot="1">
      <c r="B87" s="70" t="s">
        <v>34</v>
      </c>
      <c r="C87" s="139" t="s">
        <v>23</v>
      </c>
      <c r="D87" s="140"/>
      <c r="E87" s="139" t="s">
        <v>24</v>
      </c>
      <c r="F87" s="141"/>
      <c r="G87" s="139" t="s">
        <v>25</v>
      </c>
      <c r="H87" s="140"/>
      <c r="I87" s="141" t="s">
        <v>26</v>
      </c>
      <c r="J87" s="140"/>
      <c r="K87" s="141" t="s">
        <v>35</v>
      </c>
      <c r="L87" s="140"/>
    </row>
    <row r="88" spans="2:12" s="47" customFormat="1" ht="15">
      <c r="B88" s="71">
        <v>1</v>
      </c>
      <c r="C88" s="72" t="s">
        <v>36</v>
      </c>
      <c r="D88" s="73">
        <v>0.27579800947818944</v>
      </c>
      <c r="E88" s="72" t="s">
        <v>36</v>
      </c>
      <c r="F88" s="73">
        <v>0.31818869392203886</v>
      </c>
      <c r="G88" s="72" t="s">
        <v>36</v>
      </c>
      <c r="H88" s="73">
        <v>0.6334634456786407</v>
      </c>
      <c r="I88" s="72" t="s">
        <v>36</v>
      </c>
      <c r="J88" s="73">
        <v>0.6975153657198928</v>
      </c>
      <c r="K88" s="72" t="s">
        <v>36</v>
      </c>
      <c r="L88" s="73">
        <v>0.5236996724460916</v>
      </c>
    </row>
    <row r="89" spans="2:12" s="47" customFormat="1" ht="15">
      <c r="B89" s="74">
        <v>2</v>
      </c>
      <c r="C89" s="75" t="s">
        <v>44</v>
      </c>
      <c r="D89" s="76">
        <v>0.15152155682985816</v>
      </c>
      <c r="E89" s="75" t="s">
        <v>37</v>
      </c>
      <c r="F89" s="76">
        <v>0.15220276302206162</v>
      </c>
      <c r="G89" s="75" t="s">
        <v>37</v>
      </c>
      <c r="H89" s="76">
        <v>0.1774464391791581</v>
      </c>
      <c r="I89" s="75" t="s">
        <v>73</v>
      </c>
      <c r="J89" s="76">
        <v>0.10635169909760826</v>
      </c>
      <c r="K89" s="75" t="s">
        <v>37</v>
      </c>
      <c r="L89" s="76">
        <v>0.09765287523738325</v>
      </c>
    </row>
    <row r="90" spans="2:12" s="47" customFormat="1" ht="15">
      <c r="B90" s="74">
        <v>3</v>
      </c>
      <c r="C90" s="75" t="s">
        <v>37</v>
      </c>
      <c r="D90" s="76">
        <v>0.10947691105577585</v>
      </c>
      <c r="E90" s="75" t="s">
        <v>67</v>
      </c>
      <c r="F90" s="76">
        <v>0.10126512277424186</v>
      </c>
      <c r="G90" s="75" t="s">
        <v>45</v>
      </c>
      <c r="H90" s="76">
        <v>0.06480566961284195</v>
      </c>
      <c r="I90" s="75" t="s">
        <v>45</v>
      </c>
      <c r="J90" s="76">
        <v>0.08263949208260678</v>
      </c>
      <c r="K90" s="75" t="s">
        <v>45</v>
      </c>
      <c r="L90" s="76">
        <v>0.08077749932551652</v>
      </c>
    </row>
    <row r="91" spans="2:12" s="47" customFormat="1" ht="15">
      <c r="B91" s="74">
        <v>4</v>
      </c>
      <c r="C91" s="77" t="s">
        <v>41</v>
      </c>
      <c r="D91" s="78">
        <v>0.08214670910640229</v>
      </c>
      <c r="E91" s="75" t="s">
        <v>45</v>
      </c>
      <c r="F91" s="76">
        <v>0.10012283896752767</v>
      </c>
      <c r="G91" s="75" t="s">
        <v>77</v>
      </c>
      <c r="H91" s="76">
        <v>0.04036978789443085</v>
      </c>
      <c r="I91" s="75" t="s">
        <v>39</v>
      </c>
      <c r="J91" s="76">
        <v>0.03247723390107137</v>
      </c>
      <c r="K91" s="75" t="s">
        <v>73</v>
      </c>
      <c r="L91" s="76">
        <v>0.0501613817182139</v>
      </c>
    </row>
    <row r="92" spans="2:12" s="47" customFormat="1" ht="17.25" customHeight="1" thickBot="1">
      <c r="B92" s="79">
        <v>5</v>
      </c>
      <c r="C92" s="80" t="s">
        <v>45</v>
      </c>
      <c r="D92" s="81">
        <v>0.07563291412180889</v>
      </c>
      <c r="E92" s="82" t="s">
        <v>39</v>
      </c>
      <c r="F92" s="88">
        <v>0.045599546563784364</v>
      </c>
      <c r="G92" s="82" t="s">
        <v>40</v>
      </c>
      <c r="H92" s="88">
        <v>0.02530302512305224</v>
      </c>
      <c r="I92" s="82" t="s">
        <v>37</v>
      </c>
      <c r="J92" s="88">
        <v>0.028126745626966227</v>
      </c>
      <c r="K92" s="82" t="s">
        <v>44</v>
      </c>
      <c r="L92" s="88">
        <v>0.04149623893400511</v>
      </c>
    </row>
    <row r="93" spans="2:12" s="47" customFormat="1" ht="15">
      <c r="B93" s="84"/>
      <c r="C93" s="65" t="s">
        <v>22</v>
      </c>
      <c r="D93" s="85"/>
      <c r="E93" s="86"/>
      <c r="F93" s="85"/>
      <c r="G93" s="86"/>
      <c r="H93" s="85"/>
      <c r="I93" s="86"/>
      <c r="J93" s="85"/>
      <c r="K93" s="86"/>
      <c r="L93" s="87"/>
    </row>
    <row r="94" s="47" customFormat="1" ht="15.75" thickBot="1"/>
    <row r="95" spans="3:12" s="47" customFormat="1" ht="15.75" thickBot="1">
      <c r="C95" s="136">
        <v>2020</v>
      </c>
      <c r="D95" s="137"/>
      <c r="E95" s="137"/>
      <c r="F95" s="137"/>
      <c r="G95" s="137"/>
      <c r="H95" s="137"/>
      <c r="I95" s="137"/>
      <c r="J95" s="137"/>
      <c r="K95" s="137"/>
      <c r="L95" s="138"/>
    </row>
    <row r="96" spans="2:12" s="47" customFormat="1" ht="15.75" thickBot="1">
      <c r="B96" s="70" t="s">
        <v>34</v>
      </c>
      <c r="C96" s="139" t="s">
        <v>23</v>
      </c>
      <c r="D96" s="140"/>
      <c r="E96" s="139" t="s">
        <v>24</v>
      </c>
      <c r="F96" s="141"/>
      <c r="G96" s="139" t="s">
        <v>25</v>
      </c>
      <c r="H96" s="140"/>
      <c r="I96" s="141" t="s">
        <v>26</v>
      </c>
      <c r="J96" s="140"/>
      <c r="K96" s="141" t="s">
        <v>35</v>
      </c>
      <c r="L96" s="140"/>
    </row>
    <row r="97" spans="2:12" s="47" customFormat="1" ht="15">
      <c r="B97" s="71">
        <v>1</v>
      </c>
      <c r="C97" s="72" t="s">
        <v>44</v>
      </c>
      <c r="D97" s="73">
        <v>0.2605435457200511</v>
      </c>
      <c r="E97" s="72" t="s">
        <v>44</v>
      </c>
      <c r="F97" s="73">
        <v>0.20149134571804939</v>
      </c>
      <c r="G97" s="72" t="s">
        <v>39</v>
      </c>
      <c r="H97" s="73">
        <v>0.1929083710340409</v>
      </c>
      <c r="I97" s="72" t="s">
        <v>36</v>
      </c>
      <c r="J97" s="73">
        <v>0.44461011657431565</v>
      </c>
      <c r="K97" s="72" t="s">
        <v>36</v>
      </c>
      <c r="L97" s="73">
        <v>0.24764420961138658</v>
      </c>
    </row>
    <row r="98" spans="2:12" s="47" customFormat="1" ht="15">
      <c r="B98" s="74">
        <v>2</v>
      </c>
      <c r="C98" s="75" t="s">
        <v>36</v>
      </c>
      <c r="D98" s="76">
        <v>0.22040660118577887</v>
      </c>
      <c r="E98" s="75" t="s">
        <v>39</v>
      </c>
      <c r="F98" s="76">
        <v>0.16473320587111506</v>
      </c>
      <c r="G98" s="75" t="s">
        <v>36</v>
      </c>
      <c r="H98" s="76">
        <v>0.14082049861840246</v>
      </c>
      <c r="I98" s="75" t="s">
        <v>46</v>
      </c>
      <c r="J98" s="76">
        <v>0.1414392279234344</v>
      </c>
      <c r="K98" s="75" t="s">
        <v>39</v>
      </c>
      <c r="L98" s="76">
        <v>0.14162887930396809</v>
      </c>
    </row>
    <row r="99" spans="2:12" s="47" customFormat="1" ht="15">
      <c r="B99" s="74">
        <v>3</v>
      </c>
      <c r="C99" s="75" t="s">
        <v>45</v>
      </c>
      <c r="D99" s="76">
        <v>0.09659653694666022</v>
      </c>
      <c r="E99" s="75" t="s">
        <v>73</v>
      </c>
      <c r="F99" s="76">
        <v>0.11714292132191524</v>
      </c>
      <c r="G99" s="75" t="s">
        <v>45</v>
      </c>
      <c r="H99" s="76">
        <v>0.1247568856568776</v>
      </c>
      <c r="I99" s="75" t="s">
        <v>39</v>
      </c>
      <c r="J99" s="76">
        <v>0.11267847645945205</v>
      </c>
      <c r="K99" s="75" t="s">
        <v>44</v>
      </c>
      <c r="L99" s="76">
        <v>0.12382275622049252</v>
      </c>
    </row>
    <row r="100" spans="2:12" s="47" customFormat="1" ht="22.5">
      <c r="B100" s="74">
        <v>4</v>
      </c>
      <c r="C100" s="77" t="s">
        <v>39</v>
      </c>
      <c r="D100" s="78">
        <v>0.07096652119114648</v>
      </c>
      <c r="E100" s="75" t="s">
        <v>53</v>
      </c>
      <c r="F100" s="76">
        <v>0.11647629129666451</v>
      </c>
      <c r="G100" s="75" t="s">
        <v>73</v>
      </c>
      <c r="H100" s="76">
        <v>0.12380281313837217</v>
      </c>
      <c r="I100" s="75" t="s">
        <v>44</v>
      </c>
      <c r="J100" s="76">
        <v>0.07778494314128905</v>
      </c>
      <c r="K100" s="75" t="s">
        <v>46</v>
      </c>
      <c r="L100" s="76">
        <v>0.09329715771142624</v>
      </c>
    </row>
    <row r="101" spans="2:12" s="47" customFormat="1" ht="17.25" customHeight="1" thickBot="1">
      <c r="B101" s="79">
        <v>5</v>
      </c>
      <c r="C101" s="80" t="s">
        <v>72</v>
      </c>
      <c r="D101" s="81">
        <v>0.05549305317983247</v>
      </c>
      <c r="E101" s="82" t="s">
        <v>46</v>
      </c>
      <c r="F101" s="88">
        <v>0.09742139007899699</v>
      </c>
      <c r="G101" s="82" t="s">
        <v>40</v>
      </c>
      <c r="H101" s="88">
        <v>0.09544042835563486</v>
      </c>
      <c r="I101" s="82" t="s">
        <v>47</v>
      </c>
      <c r="J101" s="88">
        <v>0.0518059163336406</v>
      </c>
      <c r="K101" s="82" t="s">
        <v>73</v>
      </c>
      <c r="L101" s="88">
        <v>0.07928886107305266</v>
      </c>
    </row>
    <row r="102" spans="2:12" s="47" customFormat="1" ht="15">
      <c r="B102" s="84"/>
      <c r="C102" s="65" t="s">
        <v>22</v>
      </c>
      <c r="D102" s="85"/>
      <c r="E102" s="86"/>
      <c r="F102" s="85"/>
      <c r="G102" s="86"/>
      <c r="H102" s="85"/>
      <c r="I102" s="86"/>
      <c r="J102" s="85"/>
      <c r="K102" s="86"/>
      <c r="L102" s="87"/>
    </row>
    <row r="103" s="47" customFormat="1" ht="15.75" thickBot="1"/>
    <row r="104" spans="3:12" s="47" customFormat="1" ht="15.75" thickBot="1">
      <c r="C104" s="136">
        <v>2019</v>
      </c>
      <c r="D104" s="137"/>
      <c r="E104" s="137"/>
      <c r="F104" s="137"/>
      <c r="G104" s="137"/>
      <c r="H104" s="137"/>
      <c r="I104" s="137"/>
      <c r="J104" s="137"/>
      <c r="K104" s="137"/>
      <c r="L104" s="138"/>
    </row>
    <row r="105" spans="2:12" s="47" customFormat="1" ht="15.75" thickBot="1">
      <c r="B105" s="70" t="s">
        <v>34</v>
      </c>
      <c r="C105" s="139" t="s">
        <v>23</v>
      </c>
      <c r="D105" s="140"/>
      <c r="E105" s="139" t="s">
        <v>24</v>
      </c>
      <c r="F105" s="141"/>
      <c r="G105" s="139" t="s">
        <v>25</v>
      </c>
      <c r="H105" s="140"/>
      <c r="I105" s="141" t="s">
        <v>26</v>
      </c>
      <c r="J105" s="140"/>
      <c r="K105" s="141" t="s">
        <v>35</v>
      </c>
      <c r="L105" s="140"/>
    </row>
    <row r="106" spans="2:12" s="47" customFormat="1" ht="15">
      <c r="B106" s="71">
        <v>1</v>
      </c>
      <c r="C106" s="72" t="s">
        <v>36</v>
      </c>
      <c r="D106" s="73">
        <v>0.7794704019703806</v>
      </c>
      <c r="E106" s="72" t="s">
        <v>36</v>
      </c>
      <c r="F106" s="73">
        <v>0.7757291922439551</v>
      </c>
      <c r="G106" s="72" t="s">
        <v>41</v>
      </c>
      <c r="H106" s="73">
        <v>0.5203159301376207</v>
      </c>
      <c r="I106" s="72" t="s">
        <v>36</v>
      </c>
      <c r="J106" s="73">
        <v>0.8929675660488363</v>
      </c>
      <c r="K106" s="72" t="s">
        <v>36</v>
      </c>
      <c r="L106" s="73">
        <v>0.8511563258102829</v>
      </c>
    </row>
    <row r="107" spans="2:12" s="47" customFormat="1" ht="15">
      <c r="B107" s="74">
        <v>2</v>
      </c>
      <c r="C107" s="75" t="s">
        <v>39</v>
      </c>
      <c r="D107" s="76">
        <v>0.07309911565923656</v>
      </c>
      <c r="E107" s="75" t="s">
        <v>42</v>
      </c>
      <c r="F107" s="76">
        <v>0.05062003001978179</v>
      </c>
      <c r="G107" s="75" t="s">
        <v>37</v>
      </c>
      <c r="H107" s="76">
        <v>0.16068087525967303</v>
      </c>
      <c r="I107" s="75" t="s">
        <v>40</v>
      </c>
      <c r="J107" s="76">
        <v>0.034191498460984876</v>
      </c>
      <c r="K107" s="75" t="s">
        <v>42</v>
      </c>
      <c r="L107" s="76">
        <v>0.025683472337731213</v>
      </c>
    </row>
    <row r="108" spans="2:12" s="47" customFormat="1" ht="15">
      <c r="B108" s="74">
        <v>3</v>
      </c>
      <c r="C108" s="75" t="s">
        <v>43</v>
      </c>
      <c r="D108" s="76">
        <v>0.027675786794564526</v>
      </c>
      <c r="E108" s="75" t="s">
        <v>37</v>
      </c>
      <c r="F108" s="76">
        <v>0.04906243081749424</v>
      </c>
      <c r="G108" s="75" t="s">
        <v>36</v>
      </c>
      <c r="H108" s="76">
        <v>0.0913607626690251</v>
      </c>
      <c r="I108" s="75" t="s">
        <v>66</v>
      </c>
      <c r="J108" s="76">
        <v>0.02393132571299934</v>
      </c>
      <c r="K108" s="75" t="s">
        <v>66</v>
      </c>
      <c r="L108" s="76">
        <v>0.02381225458262717</v>
      </c>
    </row>
    <row r="109" spans="2:12" s="47" customFormat="1" ht="15">
      <c r="B109" s="74">
        <v>4</v>
      </c>
      <c r="C109" s="77" t="s">
        <v>66</v>
      </c>
      <c r="D109" s="78">
        <v>0.020866807965035032</v>
      </c>
      <c r="E109" s="75" t="s">
        <v>43</v>
      </c>
      <c r="F109" s="76">
        <v>0.03946021157907684</v>
      </c>
      <c r="G109" s="75" t="s">
        <v>61</v>
      </c>
      <c r="H109" s="76">
        <v>0.08931536986050374</v>
      </c>
      <c r="I109" s="75" t="s">
        <v>49</v>
      </c>
      <c r="J109" s="76">
        <v>0.011985867511156408</v>
      </c>
      <c r="K109" s="75" t="s">
        <v>39</v>
      </c>
      <c r="L109" s="76">
        <v>0.017567389883269047</v>
      </c>
    </row>
    <row r="110" spans="2:12" s="47" customFormat="1" ht="17.25" customHeight="1" thickBot="1">
      <c r="B110" s="79">
        <v>5</v>
      </c>
      <c r="C110" s="80" t="s">
        <v>53</v>
      </c>
      <c r="D110" s="81">
        <v>0.01848332381547508</v>
      </c>
      <c r="E110" s="82" t="s">
        <v>66</v>
      </c>
      <c r="F110" s="88">
        <v>0.02965973028334442</v>
      </c>
      <c r="G110" s="82" t="s">
        <v>67</v>
      </c>
      <c r="H110" s="88">
        <v>0.035549596010878426</v>
      </c>
      <c r="I110" s="82" t="s">
        <v>42</v>
      </c>
      <c r="J110" s="88">
        <v>0.01176470891672543</v>
      </c>
      <c r="K110" s="82" t="s">
        <v>40</v>
      </c>
      <c r="L110" s="88">
        <v>0.015800820530975288</v>
      </c>
    </row>
    <row r="111" spans="2:12" s="47" customFormat="1" ht="15">
      <c r="B111" s="84"/>
      <c r="C111" s="65" t="s">
        <v>22</v>
      </c>
      <c r="D111" s="85"/>
      <c r="E111" s="86"/>
      <c r="F111" s="85"/>
      <c r="G111" s="86"/>
      <c r="H111" s="85"/>
      <c r="I111" s="86"/>
      <c r="J111" s="85"/>
      <c r="K111" s="86"/>
      <c r="L111" s="87"/>
    </row>
    <row r="112" ht="15.75" thickBot="1"/>
    <row r="113" spans="3:12" ht="15.75" thickBot="1">
      <c r="C113" s="136">
        <v>2018</v>
      </c>
      <c r="D113" s="137"/>
      <c r="E113" s="137"/>
      <c r="F113" s="137"/>
      <c r="G113" s="137"/>
      <c r="H113" s="137"/>
      <c r="I113" s="137"/>
      <c r="J113" s="137"/>
      <c r="K113" s="137"/>
      <c r="L113" s="138"/>
    </row>
    <row r="114" spans="2:12" ht="15.75" thickBot="1">
      <c r="B114" s="70" t="s">
        <v>34</v>
      </c>
      <c r="C114" s="139" t="s">
        <v>23</v>
      </c>
      <c r="D114" s="140"/>
      <c r="E114" s="139" t="s">
        <v>24</v>
      </c>
      <c r="F114" s="141"/>
      <c r="G114" s="139" t="s">
        <v>25</v>
      </c>
      <c r="H114" s="140"/>
      <c r="I114" s="141" t="s">
        <v>26</v>
      </c>
      <c r="J114" s="140"/>
      <c r="K114" s="141" t="s">
        <v>35</v>
      </c>
      <c r="L114" s="140"/>
    </row>
    <row r="115" spans="2:12" ht="15">
      <c r="B115" s="71">
        <v>1</v>
      </c>
      <c r="C115" s="72" t="s">
        <v>36</v>
      </c>
      <c r="D115" s="73">
        <v>0.3450814781520373</v>
      </c>
      <c r="E115" s="72" t="s">
        <v>36</v>
      </c>
      <c r="F115" s="73">
        <v>0.37794286327257526</v>
      </c>
      <c r="G115" s="72" t="s">
        <v>36</v>
      </c>
      <c r="H115" s="73">
        <v>0.47010765937602944</v>
      </c>
      <c r="I115" s="72" t="s">
        <v>36</v>
      </c>
      <c r="J115" s="73">
        <v>0.6808304318366962</v>
      </c>
      <c r="K115" s="72" t="s">
        <v>36</v>
      </c>
      <c r="L115" s="73">
        <v>0.49513048499381274</v>
      </c>
    </row>
    <row r="116" spans="2:12" ht="22.5">
      <c r="B116" s="74">
        <v>2</v>
      </c>
      <c r="C116" s="75" t="s">
        <v>37</v>
      </c>
      <c r="D116" s="76">
        <v>0.26412044352561703</v>
      </c>
      <c r="E116" s="75" t="s">
        <v>38</v>
      </c>
      <c r="F116" s="76">
        <v>0.14308796107453506</v>
      </c>
      <c r="G116" s="75" t="s">
        <v>37</v>
      </c>
      <c r="H116" s="76">
        <v>0.1288680041699089</v>
      </c>
      <c r="I116" s="75" t="s">
        <v>53</v>
      </c>
      <c r="J116" s="76">
        <v>0.09251704165716146</v>
      </c>
      <c r="K116" s="75" t="s">
        <v>37</v>
      </c>
      <c r="L116" s="76">
        <v>0.1117177506884006</v>
      </c>
    </row>
    <row r="117" spans="2:12" ht="15">
      <c r="B117" s="74">
        <v>3</v>
      </c>
      <c r="C117" s="75" t="s">
        <v>38</v>
      </c>
      <c r="D117" s="76">
        <v>0.19863110296627698</v>
      </c>
      <c r="E117" s="75" t="s">
        <v>37</v>
      </c>
      <c r="F117" s="76">
        <v>0.1200569970727014</v>
      </c>
      <c r="G117" s="75" t="s">
        <v>39</v>
      </c>
      <c r="H117" s="76">
        <v>0.11513064463330609</v>
      </c>
      <c r="I117" s="75" t="s">
        <v>43</v>
      </c>
      <c r="J117" s="76">
        <v>0.06519943198656426</v>
      </c>
      <c r="K117" s="75" t="s">
        <v>38</v>
      </c>
      <c r="L117" s="76">
        <v>0.07806319533549255</v>
      </c>
    </row>
    <row r="118" spans="2:12" ht="15">
      <c r="B118" s="74">
        <v>4</v>
      </c>
      <c r="C118" s="77" t="s">
        <v>39</v>
      </c>
      <c r="D118" s="78">
        <v>0.0717448905857662</v>
      </c>
      <c r="E118" s="75" t="s">
        <v>40</v>
      </c>
      <c r="F118" s="76">
        <v>0.08319910072338373</v>
      </c>
      <c r="G118" s="75" t="s">
        <v>41</v>
      </c>
      <c r="H118" s="76">
        <v>0.06796744678681842</v>
      </c>
      <c r="I118" s="75" t="s">
        <v>39</v>
      </c>
      <c r="J118" s="76">
        <v>0.050018842464118925</v>
      </c>
      <c r="K118" s="75" t="s">
        <v>39</v>
      </c>
      <c r="L118" s="76">
        <v>0.0653974645877597</v>
      </c>
    </row>
    <row r="119" spans="2:12" ht="15.75" thickBot="1">
      <c r="B119" s="79">
        <v>5</v>
      </c>
      <c r="C119" s="80" t="s">
        <v>41</v>
      </c>
      <c r="D119" s="81">
        <v>0.036808491730868045</v>
      </c>
      <c r="E119" s="82" t="s">
        <v>39</v>
      </c>
      <c r="F119" s="83">
        <v>0.047735844166709354</v>
      </c>
      <c r="G119" s="82" t="s">
        <v>42</v>
      </c>
      <c r="H119" s="83">
        <v>0.05275083828386524</v>
      </c>
      <c r="I119" s="82" t="s">
        <v>41</v>
      </c>
      <c r="J119" s="83">
        <v>0.030800316687012608</v>
      </c>
      <c r="K119" s="82" t="s">
        <v>41</v>
      </c>
      <c r="L119" s="83">
        <v>0.03818698638688652</v>
      </c>
    </row>
    <row r="120" spans="2:12" ht="15">
      <c r="B120" s="84"/>
      <c r="C120" s="65" t="s">
        <v>22</v>
      </c>
      <c r="D120" s="85"/>
      <c r="E120" s="86"/>
      <c r="F120" s="85"/>
      <c r="G120" s="86"/>
      <c r="H120" s="85"/>
      <c r="I120" s="86"/>
      <c r="J120" s="85"/>
      <c r="K120" s="86"/>
      <c r="L120" s="87"/>
    </row>
    <row r="121" ht="15.75" thickBot="1"/>
    <row r="122" spans="3:12" ht="15.75" thickBot="1">
      <c r="C122" s="136">
        <v>2017</v>
      </c>
      <c r="D122" s="137"/>
      <c r="E122" s="137"/>
      <c r="F122" s="137"/>
      <c r="G122" s="137"/>
      <c r="H122" s="137"/>
      <c r="I122" s="137"/>
      <c r="J122" s="137"/>
      <c r="K122" s="137"/>
      <c r="L122" s="138"/>
    </row>
    <row r="123" spans="2:12" ht="15.75" thickBot="1">
      <c r="B123" s="70" t="s">
        <v>34</v>
      </c>
      <c r="C123" s="139" t="s">
        <v>23</v>
      </c>
      <c r="D123" s="140"/>
      <c r="E123" s="139" t="s">
        <v>24</v>
      </c>
      <c r="F123" s="141"/>
      <c r="G123" s="139" t="s">
        <v>25</v>
      </c>
      <c r="H123" s="140"/>
      <c r="I123" s="141" t="s">
        <v>26</v>
      </c>
      <c r="J123" s="140"/>
      <c r="K123" s="141" t="s">
        <v>35</v>
      </c>
      <c r="L123" s="140"/>
    </row>
    <row r="124" spans="2:12" ht="15">
      <c r="B124" s="71">
        <v>1</v>
      </c>
      <c r="C124" s="72" t="s">
        <v>36</v>
      </c>
      <c r="D124" s="73">
        <v>0.5068521876931589</v>
      </c>
      <c r="E124" s="72" t="s">
        <v>37</v>
      </c>
      <c r="F124" s="73">
        <v>0.657055487971242</v>
      </c>
      <c r="G124" s="72" t="s">
        <v>37</v>
      </c>
      <c r="H124" s="73">
        <v>0.1495413044465611</v>
      </c>
      <c r="I124" s="72" t="s">
        <v>36</v>
      </c>
      <c r="J124" s="73">
        <v>0.5819598614992095</v>
      </c>
      <c r="K124" s="72" t="s">
        <v>36</v>
      </c>
      <c r="L124" s="73">
        <v>0.33834226690088115</v>
      </c>
    </row>
    <row r="125" spans="2:12" ht="15">
      <c r="B125" s="74">
        <v>2</v>
      </c>
      <c r="C125" s="75" t="s">
        <v>37</v>
      </c>
      <c r="D125" s="76">
        <v>0.23710220169419424</v>
      </c>
      <c r="E125" s="75" t="s">
        <v>38</v>
      </c>
      <c r="F125" s="76">
        <v>0.18961513383586753</v>
      </c>
      <c r="G125" s="75" t="s">
        <v>39</v>
      </c>
      <c r="H125" s="76">
        <v>0.1445904852481698</v>
      </c>
      <c r="I125" s="75" t="s">
        <v>43</v>
      </c>
      <c r="J125" s="76">
        <v>0.11062143465016301</v>
      </c>
      <c r="K125" s="75" t="s">
        <v>37</v>
      </c>
      <c r="L125" s="76">
        <v>0.2202350518583905</v>
      </c>
    </row>
    <row r="126" spans="2:12" ht="15">
      <c r="B126" s="74">
        <v>3</v>
      </c>
      <c r="C126" s="75" t="s">
        <v>42</v>
      </c>
      <c r="D126" s="76">
        <v>0.10086400782099667</v>
      </c>
      <c r="E126" s="75" t="s">
        <v>42</v>
      </c>
      <c r="F126" s="76">
        <v>0.07532217720287146</v>
      </c>
      <c r="G126" s="75" t="s">
        <v>44</v>
      </c>
      <c r="H126" s="76">
        <v>0.10464401461732754</v>
      </c>
      <c r="I126" s="75" t="s">
        <v>39</v>
      </c>
      <c r="J126" s="76">
        <v>0.07145624356232654</v>
      </c>
      <c r="K126" s="75" t="s">
        <v>39</v>
      </c>
      <c r="L126" s="76">
        <v>0.080246474945054</v>
      </c>
    </row>
    <row r="127" spans="2:12" ht="15">
      <c r="B127" s="74">
        <v>4</v>
      </c>
      <c r="C127" s="77" t="s">
        <v>39</v>
      </c>
      <c r="D127" s="78">
        <v>0.06895149192413477</v>
      </c>
      <c r="E127" s="75" t="s">
        <v>39</v>
      </c>
      <c r="F127" s="76">
        <v>0.027182775611401953</v>
      </c>
      <c r="G127" s="75" t="s">
        <v>41</v>
      </c>
      <c r="H127" s="76">
        <v>0.09405580597219408</v>
      </c>
      <c r="I127" s="75" t="s">
        <v>44</v>
      </c>
      <c r="J127" s="76">
        <v>0.04387728514570252</v>
      </c>
      <c r="K127" s="75" t="s">
        <v>42</v>
      </c>
      <c r="L127" s="76">
        <v>0.07340791295422365</v>
      </c>
    </row>
    <row r="128" spans="2:12" ht="15.75" thickBot="1">
      <c r="B128" s="79">
        <v>5</v>
      </c>
      <c r="C128" s="80" t="s">
        <v>38</v>
      </c>
      <c r="D128" s="81">
        <v>0.042946926017106736</v>
      </c>
      <c r="E128" s="82" t="s">
        <v>45</v>
      </c>
      <c r="F128" s="83">
        <v>0.022091460165099414</v>
      </c>
      <c r="G128" s="82" t="s">
        <v>46</v>
      </c>
      <c r="H128" s="83">
        <v>0.0923386031019791</v>
      </c>
      <c r="I128" s="82" t="s">
        <v>47</v>
      </c>
      <c r="J128" s="83">
        <v>0.04062515387652576</v>
      </c>
      <c r="K128" s="82" t="s">
        <v>38</v>
      </c>
      <c r="L128" s="83">
        <v>0.06463687370603093</v>
      </c>
    </row>
    <row r="129" spans="2:12" ht="15">
      <c r="B129" s="84"/>
      <c r="C129" s="65" t="s">
        <v>22</v>
      </c>
      <c r="D129" s="85"/>
      <c r="E129" s="86"/>
      <c r="F129" s="85"/>
      <c r="G129" s="86"/>
      <c r="H129" s="85"/>
      <c r="I129" s="86"/>
      <c r="J129" s="85"/>
      <c r="K129" s="86"/>
      <c r="L129" s="87"/>
    </row>
    <row r="130" ht="15.75" thickBot="1"/>
    <row r="131" spans="3:12" ht="15.75" thickBot="1">
      <c r="C131" s="136">
        <v>2016</v>
      </c>
      <c r="D131" s="137"/>
      <c r="E131" s="137"/>
      <c r="F131" s="137"/>
      <c r="G131" s="137"/>
      <c r="H131" s="137"/>
      <c r="I131" s="137"/>
      <c r="J131" s="137"/>
      <c r="K131" s="137"/>
      <c r="L131" s="138"/>
    </row>
    <row r="132" spans="2:12" ht="15.75" thickBot="1">
      <c r="B132" s="70" t="s">
        <v>34</v>
      </c>
      <c r="C132" s="139" t="s">
        <v>23</v>
      </c>
      <c r="D132" s="140"/>
      <c r="E132" s="139" t="s">
        <v>24</v>
      </c>
      <c r="F132" s="141"/>
      <c r="G132" s="139" t="s">
        <v>25</v>
      </c>
      <c r="H132" s="140"/>
      <c r="I132" s="141" t="s">
        <v>26</v>
      </c>
      <c r="J132" s="140"/>
      <c r="K132" s="141" t="s">
        <v>35</v>
      </c>
      <c r="L132" s="140"/>
    </row>
    <row r="133" spans="2:12" ht="15">
      <c r="B133" s="71">
        <v>1</v>
      </c>
      <c r="C133" s="72" t="s">
        <v>36</v>
      </c>
      <c r="D133" s="73">
        <v>0.4975840345718924</v>
      </c>
      <c r="E133" s="72" t="s">
        <v>36</v>
      </c>
      <c r="F133" s="73">
        <v>0.48909189400418346</v>
      </c>
      <c r="G133" s="72" t="s">
        <v>36</v>
      </c>
      <c r="H133" s="73">
        <v>0.5494551513767455</v>
      </c>
      <c r="I133" s="72" t="s">
        <v>36</v>
      </c>
      <c r="J133" s="73">
        <v>0.5141831687962637</v>
      </c>
      <c r="K133" s="72" t="s">
        <v>36</v>
      </c>
      <c r="L133" s="73">
        <v>0.5124818654638423</v>
      </c>
    </row>
    <row r="134" spans="2:12" ht="15">
      <c r="B134" s="74">
        <v>2</v>
      </c>
      <c r="C134" s="75" t="s">
        <v>37</v>
      </c>
      <c r="D134" s="76">
        <v>0.16063309851729868</v>
      </c>
      <c r="E134" s="75" t="s">
        <v>37</v>
      </c>
      <c r="F134" s="76">
        <v>0.39818527042000007</v>
      </c>
      <c r="G134" s="75" t="s">
        <v>37</v>
      </c>
      <c r="H134" s="76">
        <v>0.35227782867134794</v>
      </c>
      <c r="I134" s="75" t="s">
        <v>37</v>
      </c>
      <c r="J134" s="76">
        <v>0.34998848752885153</v>
      </c>
      <c r="K134" s="75" t="s">
        <v>37</v>
      </c>
      <c r="L134" s="76">
        <v>0.32204713573458743</v>
      </c>
    </row>
    <row r="135" spans="2:12" ht="15">
      <c r="B135" s="74">
        <v>3</v>
      </c>
      <c r="C135" s="75" t="s">
        <v>39</v>
      </c>
      <c r="D135" s="76">
        <v>0.11397185458560519</v>
      </c>
      <c r="E135" s="75" t="s">
        <v>41</v>
      </c>
      <c r="F135" s="76">
        <v>0.03207013009968783</v>
      </c>
      <c r="G135" s="75" t="s">
        <v>48</v>
      </c>
      <c r="H135" s="76">
        <v>0.01872343449890229</v>
      </c>
      <c r="I135" s="75" t="s">
        <v>41</v>
      </c>
      <c r="J135" s="76">
        <v>0.0559006209873383</v>
      </c>
      <c r="K135" s="75" t="s">
        <v>41</v>
      </c>
      <c r="L135" s="76">
        <v>0.04252531533396801</v>
      </c>
    </row>
    <row r="136" spans="2:12" ht="15">
      <c r="B136" s="74">
        <v>4</v>
      </c>
      <c r="C136" s="77" t="s">
        <v>38</v>
      </c>
      <c r="D136" s="78">
        <v>0.061116987933613524</v>
      </c>
      <c r="E136" s="75" t="s">
        <v>49</v>
      </c>
      <c r="F136" s="76">
        <v>0.018666309107090204</v>
      </c>
      <c r="G136" s="75" t="s">
        <v>50</v>
      </c>
      <c r="H136" s="76">
        <v>0.018226484405892546</v>
      </c>
      <c r="I136" s="75" t="s">
        <v>47</v>
      </c>
      <c r="J136" s="76">
        <v>0.023668350152376463</v>
      </c>
      <c r="K136" s="75" t="s">
        <v>39</v>
      </c>
      <c r="L136" s="76">
        <v>0.023229634497507697</v>
      </c>
    </row>
    <row r="137" spans="2:12" ht="15.75" thickBot="1">
      <c r="B137" s="79">
        <v>5</v>
      </c>
      <c r="C137" s="80" t="s">
        <v>41</v>
      </c>
      <c r="D137" s="81">
        <v>0.050946046557057006</v>
      </c>
      <c r="E137" s="82" t="s">
        <v>50</v>
      </c>
      <c r="F137" s="83">
        <v>0.017335205459290716</v>
      </c>
      <c r="G137" s="82" t="s">
        <v>41</v>
      </c>
      <c r="H137" s="83">
        <v>0.018059301760878475</v>
      </c>
      <c r="I137" s="82" t="s">
        <v>45</v>
      </c>
      <c r="J137" s="83">
        <v>0.017530914915216692</v>
      </c>
      <c r="K137" s="82" t="s">
        <v>45</v>
      </c>
      <c r="L137" s="83">
        <v>0.01662615839468803</v>
      </c>
    </row>
    <row r="138" spans="2:12" ht="15">
      <c r="B138" s="84"/>
      <c r="C138" s="65" t="s">
        <v>22</v>
      </c>
      <c r="D138" s="85"/>
      <c r="E138" s="86"/>
      <c r="F138" s="85"/>
      <c r="G138" s="86"/>
      <c r="H138" s="85"/>
      <c r="I138" s="86"/>
      <c r="J138" s="85"/>
      <c r="K138" s="86"/>
      <c r="L138" s="87"/>
    </row>
    <row r="139" ht="15.75" thickBot="1"/>
    <row r="140" spans="3:12" ht="15.75" thickBot="1">
      <c r="C140" s="136">
        <v>2015</v>
      </c>
      <c r="D140" s="137"/>
      <c r="E140" s="137"/>
      <c r="F140" s="137"/>
      <c r="G140" s="137"/>
      <c r="H140" s="137"/>
      <c r="I140" s="137"/>
      <c r="J140" s="137"/>
      <c r="K140" s="137"/>
      <c r="L140" s="138"/>
    </row>
    <row r="141" spans="2:12" ht="15.75" thickBot="1">
      <c r="B141" s="70" t="s">
        <v>34</v>
      </c>
      <c r="C141" s="139" t="s">
        <v>23</v>
      </c>
      <c r="D141" s="140"/>
      <c r="E141" s="139" t="s">
        <v>24</v>
      </c>
      <c r="F141" s="141"/>
      <c r="G141" s="139" t="s">
        <v>25</v>
      </c>
      <c r="H141" s="140"/>
      <c r="I141" s="141" t="s">
        <v>26</v>
      </c>
      <c r="J141" s="140"/>
      <c r="K141" s="141" t="s">
        <v>35</v>
      </c>
      <c r="L141" s="140"/>
    </row>
    <row r="142" spans="2:12" ht="15">
      <c r="B142" s="71">
        <v>1</v>
      </c>
      <c r="C142" s="72" t="s">
        <v>36</v>
      </c>
      <c r="D142" s="73">
        <v>0.5205874758877185</v>
      </c>
      <c r="E142" s="72" t="s">
        <v>36</v>
      </c>
      <c r="F142" s="73">
        <v>0.4278767964782568</v>
      </c>
      <c r="G142" s="72" t="s">
        <v>36</v>
      </c>
      <c r="H142" s="73">
        <v>0.5218399677037021</v>
      </c>
      <c r="I142" s="72" t="s">
        <v>36</v>
      </c>
      <c r="J142" s="73">
        <v>0.47310161312986176</v>
      </c>
      <c r="K142" s="72" t="s">
        <v>36</v>
      </c>
      <c r="L142" s="73">
        <v>0.4973344195730534</v>
      </c>
    </row>
    <row r="143" spans="2:12" ht="15">
      <c r="B143" s="74">
        <v>2</v>
      </c>
      <c r="C143" s="75" t="s">
        <v>44</v>
      </c>
      <c r="D143" s="76">
        <v>0.13622305299127022</v>
      </c>
      <c r="E143" s="75" t="s">
        <v>39</v>
      </c>
      <c r="F143" s="76">
        <v>0.22094287223201572</v>
      </c>
      <c r="G143" s="75" t="s">
        <v>39</v>
      </c>
      <c r="H143" s="76">
        <v>0.11623450333267234</v>
      </c>
      <c r="I143" s="75" t="s">
        <v>39</v>
      </c>
      <c r="J143" s="76">
        <v>0.1141282033390304</v>
      </c>
      <c r="K143" s="75" t="s">
        <v>39</v>
      </c>
      <c r="L143" s="76">
        <v>0.12395188238404356</v>
      </c>
    </row>
    <row r="144" spans="2:12" ht="15">
      <c r="B144" s="74">
        <v>3</v>
      </c>
      <c r="C144" s="75" t="s">
        <v>39</v>
      </c>
      <c r="D144" s="76">
        <v>0.10921708019778317</v>
      </c>
      <c r="E144" s="75" t="s">
        <v>44</v>
      </c>
      <c r="F144" s="76">
        <v>0.11843453874516334</v>
      </c>
      <c r="G144" s="75" t="s">
        <v>41</v>
      </c>
      <c r="H144" s="76">
        <v>0.1031452401501314</v>
      </c>
      <c r="I144" s="75" t="s">
        <v>38</v>
      </c>
      <c r="J144" s="76">
        <v>0.1071597173082526</v>
      </c>
      <c r="K144" s="75" t="s">
        <v>41</v>
      </c>
      <c r="L144" s="76">
        <v>0.07772030788281845</v>
      </c>
    </row>
    <row r="145" spans="2:12" ht="22.5">
      <c r="B145" s="74">
        <v>4</v>
      </c>
      <c r="C145" s="75" t="s">
        <v>51</v>
      </c>
      <c r="D145" s="76">
        <v>0.06650142469391138</v>
      </c>
      <c r="E145" s="75" t="s">
        <v>41</v>
      </c>
      <c r="F145" s="76">
        <v>0.09499349934848132</v>
      </c>
      <c r="G145" s="75" t="s">
        <v>52</v>
      </c>
      <c r="H145" s="76">
        <v>0.0758996944607743</v>
      </c>
      <c r="I145" s="75" t="s">
        <v>53</v>
      </c>
      <c r="J145" s="76">
        <v>0.07965660544577918</v>
      </c>
      <c r="K145" s="75" t="s">
        <v>44</v>
      </c>
      <c r="L145" s="76">
        <v>0.06964656582077729</v>
      </c>
    </row>
    <row r="146" spans="2:12" ht="15.75" thickBot="1">
      <c r="B146" s="79">
        <v>5</v>
      </c>
      <c r="C146" s="82" t="s">
        <v>41</v>
      </c>
      <c r="D146" s="83">
        <v>0.042976801483150584</v>
      </c>
      <c r="E146" s="82" t="s">
        <v>54</v>
      </c>
      <c r="F146" s="83">
        <v>0.08571973962924338</v>
      </c>
      <c r="G146" s="82" t="s">
        <v>46</v>
      </c>
      <c r="H146" s="88">
        <v>0.053509529057051954</v>
      </c>
      <c r="I146" s="82" t="s">
        <v>52</v>
      </c>
      <c r="J146" s="83">
        <v>0.07071050228322813</v>
      </c>
      <c r="K146" s="82" t="s">
        <v>52</v>
      </c>
      <c r="L146" s="83">
        <v>0.048518342585018324</v>
      </c>
    </row>
    <row r="147" spans="2:12" ht="15">
      <c r="B147" s="84"/>
      <c r="C147" s="65" t="s">
        <v>22</v>
      </c>
      <c r="D147" s="85"/>
      <c r="E147" s="86"/>
      <c r="F147" s="85"/>
      <c r="G147" s="86"/>
      <c r="H147" s="85"/>
      <c r="I147" s="86"/>
      <c r="J147" s="85"/>
      <c r="K147" s="86"/>
      <c r="L147" s="87"/>
    </row>
    <row r="148" ht="15.75" thickBot="1"/>
    <row r="149" spans="3:12" ht="15.75" thickBot="1">
      <c r="C149" s="136">
        <v>2014</v>
      </c>
      <c r="D149" s="137"/>
      <c r="E149" s="137"/>
      <c r="F149" s="137"/>
      <c r="G149" s="137"/>
      <c r="H149" s="137"/>
      <c r="I149" s="137"/>
      <c r="J149" s="137"/>
      <c r="K149" s="137"/>
      <c r="L149" s="138"/>
    </row>
    <row r="150" spans="2:12" ht="15.75" thickBot="1">
      <c r="B150" s="70" t="s">
        <v>34</v>
      </c>
      <c r="C150" s="139" t="s">
        <v>23</v>
      </c>
      <c r="D150" s="140"/>
      <c r="E150" s="139" t="s">
        <v>24</v>
      </c>
      <c r="F150" s="141"/>
      <c r="G150" s="139" t="s">
        <v>25</v>
      </c>
      <c r="H150" s="140"/>
      <c r="I150" s="141" t="s">
        <v>26</v>
      </c>
      <c r="J150" s="140"/>
      <c r="K150" s="141" t="s">
        <v>35</v>
      </c>
      <c r="L150" s="140"/>
    </row>
    <row r="151" spans="2:12" ht="15">
      <c r="B151" s="71">
        <v>1</v>
      </c>
      <c r="C151" s="72" t="s">
        <v>36</v>
      </c>
      <c r="D151" s="73">
        <v>0.7980880892193033</v>
      </c>
      <c r="E151" s="72" t="s">
        <v>36</v>
      </c>
      <c r="F151" s="73">
        <v>0.6498791916849123</v>
      </c>
      <c r="G151" s="72" t="s">
        <v>36</v>
      </c>
      <c r="H151" s="73">
        <v>0.8188816494622483</v>
      </c>
      <c r="I151" s="72" t="s">
        <v>36</v>
      </c>
      <c r="J151" s="73">
        <v>0.9375434745096198</v>
      </c>
      <c r="K151" s="72" t="s">
        <v>36</v>
      </c>
      <c r="L151" s="73">
        <v>0.8193828634803978</v>
      </c>
    </row>
    <row r="152" spans="2:12" ht="15">
      <c r="B152" s="74">
        <v>2</v>
      </c>
      <c r="C152" s="75" t="s">
        <v>51</v>
      </c>
      <c r="D152" s="76">
        <v>0.14767932994960187</v>
      </c>
      <c r="E152" s="75" t="s">
        <v>51</v>
      </c>
      <c r="F152" s="76">
        <v>0.14163160154386542</v>
      </c>
      <c r="G152" s="75" t="s">
        <v>51</v>
      </c>
      <c r="H152" s="76">
        <v>0.0758861364284285</v>
      </c>
      <c r="I152" s="75" t="s">
        <v>54</v>
      </c>
      <c r="J152" s="76">
        <v>0.018796739823726157</v>
      </c>
      <c r="K152" s="75" t="s">
        <v>51</v>
      </c>
      <c r="L152" s="76">
        <v>0.08394656750049702</v>
      </c>
    </row>
    <row r="153" spans="2:12" ht="15">
      <c r="B153" s="74">
        <v>3</v>
      </c>
      <c r="C153" s="75" t="s">
        <v>41</v>
      </c>
      <c r="D153" s="76">
        <v>0.041657115285868566</v>
      </c>
      <c r="E153" s="75" t="s">
        <v>41</v>
      </c>
      <c r="F153" s="76">
        <v>0.07072558219357075</v>
      </c>
      <c r="G153" s="75" t="s">
        <v>39</v>
      </c>
      <c r="H153" s="76">
        <v>0.047438735923201705</v>
      </c>
      <c r="I153" s="75" t="s">
        <v>41</v>
      </c>
      <c r="J153" s="76">
        <v>0.015342924320842945</v>
      </c>
      <c r="K153" s="75" t="s">
        <v>41</v>
      </c>
      <c r="L153" s="76">
        <v>0.04122168451522708</v>
      </c>
    </row>
    <row r="154" spans="2:12" ht="15">
      <c r="B154" s="74">
        <v>4</v>
      </c>
      <c r="C154" s="75" t="s">
        <v>39</v>
      </c>
      <c r="D154" s="76">
        <v>0.006771495902521876</v>
      </c>
      <c r="E154" s="75" t="s">
        <v>39</v>
      </c>
      <c r="F154" s="76">
        <v>0.04646112204585663</v>
      </c>
      <c r="G154" s="75" t="s">
        <v>41</v>
      </c>
      <c r="H154" s="76">
        <v>0.045509839313914724</v>
      </c>
      <c r="I154" s="75" t="s">
        <v>45</v>
      </c>
      <c r="J154" s="76">
        <v>0.014262026341252221</v>
      </c>
      <c r="K154" s="75" t="s">
        <v>39</v>
      </c>
      <c r="L154" s="76">
        <v>0.02734346908160287</v>
      </c>
    </row>
    <row r="155" spans="2:12" ht="15.75" thickBot="1">
      <c r="B155" s="79">
        <v>5</v>
      </c>
      <c r="C155" s="82" t="s">
        <v>46</v>
      </c>
      <c r="D155" s="83">
        <v>0.005631492321920447</v>
      </c>
      <c r="E155" s="82" t="s">
        <v>46</v>
      </c>
      <c r="F155" s="83">
        <v>0.026751109713815537</v>
      </c>
      <c r="G155" s="82" t="s">
        <v>45</v>
      </c>
      <c r="H155" s="88">
        <v>0.004907918966583643</v>
      </c>
      <c r="I155" s="82" t="s">
        <v>51</v>
      </c>
      <c r="J155" s="83">
        <v>0.014054835004558876</v>
      </c>
      <c r="K155" s="82" t="s">
        <v>45</v>
      </c>
      <c r="L155" s="83">
        <v>0.008034445776069557</v>
      </c>
    </row>
    <row r="156" spans="2:12" ht="15">
      <c r="B156" s="84"/>
      <c r="C156" s="65" t="s">
        <v>22</v>
      </c>
      <c r="D156" s="85"/>
      <c r="E156" s="86"/>
      <c r="F156" s="85"/>
      <c r="G156" s="86"/>
      <c r="H156" s="85"/>
      <c r="I156" s="86"/>
      <c r="J156" s="85"/>
      <c r="K156" s="86"/>
      <c r="L156" s="87"/>
    </row>
    <row r="157" ht="15.75" thickBot="1"/>
    <row r="158" spans="3:12" ht="15.75" thickBot="1">
      <c r="C158" s="136" t="s">
        <v>55</v>
      </c>
      <c r="D158" s="137"/>
      <c r="E158" s="137"/>
      <c r="F158" s="137"/>
      <c r="G158" s="137"/>
      <c r="H158" s="137"/>
      <c r="I158" s="137"/>
      <c r="J158" s="137"/>
      <c r="K158" s="137"/>
      <c r="L158" s="138"/>
    </row>
    <row r="159" spans="2:12" s="51" customFormat="1" ht="15.75" thickBot="1">
      <c r="B159" s="70" t="s">
        <v>34</v>
      </c>
      <c r="C159" s="139" t="s">
        <v>23</v>
      </c>
      <c r="D159" s="140"/>
      <c r="E159" s="139" t="s">
        <v>24</v>
      </c>
      <c r="F159" s="141"/>
      <c r="G159" s="139" t="s">
        <v>25</v>
      </c>
      <c r="H159" s="140"/>
      <c r="I159" s="141" t="s">
        <v>26</v>
      </c>
      <c r="J159" s="140"/>
      <c r="K159" s="141" t="s">
        <v>35</v>
      </c>
      <c r="L159" s="140"/>
    </row>
    <row r="160" spans="2:12" ht="15">
      <c r="B160" s="71">
        <v>1</v>
      </c>
      <c r="C160" s="72" t="s">
        <v>36</v>
      </c>
      <c r="D160" s="73">
        <v>0.42279028492934023</v>
      </c>
      <c r="E160" s="72" t="s">
        <v>36</v>
      </c>
      <c r="F160" s="73">
        <v>0.49490270592192753</v>
      </c>
      <c r="G160" s="72" t="s">
        <v>36</v>
      </c>
      <c r="H160" s="73">
        <v>0.6660820636037065</v>
      </c>
      <c r="I160" s="72" t="s">
        <v>36</v>
      </c>
      <c r="J160" s="73">
        <v>0.8149382446261279</v>
      </c>
      <c r="K160" s="72" t="s">
        <v>36</v>
      </c>
      <c r="L160" s="73">
        <v>0.6322441043602677</v>
      </c>
    </row>
    <row r="161" spans="2:12" ht="15">
      <c r="B161" s="74">
        <v>2</v>
      </c>
      <c r="C161" s="75" t="s">
        <v>41</v>
      </c>
      <c r="D161" s="76">
        <v>0.14882119287990164</v>
      </c>
      <c r="E161" s="75" t="s">
        <v>41</v>
      </c>
      <c r="F161" s="76">
        <v>0.11830244571595783</v>
      </c>
      <c r="G161" s="75" t="s">
        <v>42</v>
      </c>
      <c r="H161" s="76">
        <v>0.07978868719908357</v>
      </c>
      <c r="I161" s="75" t="s">
        <v>51</v>
      </c>
      <c r="J161" s="76">
        <v>0.06689316309895887</v>
      </c>
      <c r="K161" s="75" t="s">
        <v>51</v>
      </c>
      <c r="L161" s="76">
        <v>0.08043353495770382</v>
      </c>
    </row>
    <row r="162" spans="2:12" ht="15">
      <c r="B162" s="74">
        <v>3</v>
      </c>
      <c r="C162" s="75" t="s">
        <v>37</v>
      </c>
      <c r="D162" s="76">
        <v>0.11776822654226167</v>
      </c>
      <c r="E162" s="75" t="s">
        <v>51</v>
      </c>
      <c r="F162" s="76">
        <v>0.10956236254938627</v>
      </c>
      <c r="G162" s="75" t="s">
        <v>37</v>
      </c>
      <c r="H162" s="76">
        <v>0.0774626164631256</v>
      </c>
      <c r="I162" s="75" t="s">
        <v>42</v>
      </c>
      <c r="J162" s="76">
        <v>0.04676139668842943</v>
      </c>
      <c r="K162" s="75" t="s">
        <v>37</v>
      </c>
      <c r="L162" s="76">
        <v>0.0683619703688473</v>
      </c>
    </row>
    <row r="163" spans="2:12" ht="15">
      <c r="B163" s="74">
        <v>4</v>
      </c>
      <c r="C163" s="75" t="s">
        <v>39</v>
      </c>
      <c r="D163" s="76">
        <v>0.08460254309386654</v>
      </c>
      <c r="E163" s="75" t="s">
        <v>39</v>
      </c>
      <c r="F163" s="76">
        <v>0.10038789982118856</v>
      </c>
      <c r="G163" s="75" t="s">
        <v>51</v>
      </c>
      <c r="H163" s="76">
        <v>0.07063811081330575</v>
      </c>
      <c r="I163" s="75" t="s">
        <v>37</v>
      </c>
      <c r="J163" s="76">
        <v>0.03752155870079621</v>
      </c>
      <c r="K163" s="75" t="s">
        <v>41</v>
      </c>
      <c r="L163" s="76">
        <v>0.06802720535524295</v>
      </c>
    </row>
    <row r="164" spans="2:12" ht="15.75" thickBot="1">
      <c r="B164" s="79">
        <v>5</v>
      </c>
      <c r="C164" s="82" t="s">
        <v>51</v>
      </c>
      <c r="D164" s="83">
        <v>0.07372494509916903</v>
      </c>
      <c r="E164" s="82" t="s">
        <v>37</v>
      </c>
      <c r="F164" s="83">
        <v>0.06892536189582787</v>
      </c>
      <c r="G164" s="82" t="s">
        <v>41</v>
      </c>
      <c r="H164" s="83">
        <v>0.03850277333803974</v>
      </c>
      <c r="I164" s="82" t="s">
        <v>41</v>
      </c>
      <c r="J164" s="83">
        <v>0.014937972108236745</v>
      </c>
      <c r="K164" s="82" t="s">
        <v>42</v>
      </c>
      <c r="L164" s="83">
        <v>0.053058240812204144</v>
      </c>
    </row>
    <row r="165" spans="2:12" ht="15">
      <c r="B165" s="84"/>
      <c r="C165" s="65" t="s">
        <v>22</v>
      </c>
      <c r="D165" s="85"/>
      <c r="E165" s="86"/>
      <c r="F165" s="85"/>
      <c r="G165" s="86"/>
      <c r="H165" s="85"/>
      <c r="I165" s="86"/>
      <c r="J165" s="85"/>
      <c r="K165" s="86"/>
      <c r="L165" s="87"/>
    </row>
    <row r="166" ht="13.5" customHeight="1" thickBot="1"/>
    <row r="167" spans="3:12" ht="15.75" thickBot="1">
      <c r="C167" s="136" t="s">
        <v>56</v>
      </c>
      <c r="D167" s="137"/>
      <c r="E167" s="137"/>
      <c r="F167" s="137"/>
      <c r="G167" s="137"/>
      <c r="H167" s="137"/>
      <c r="I167" s="137"/>
      <c r="J167" s="137"/>
      <c r="K167" s="137"/>
      <c r="L167" s="138"/>
    </row>
    <row r="168" spans="2:12" s="51" customFormat="1" ht="15.75" thickBot="1">
      <c r="B168" s="70" t="s">
        <v>34</v>
      </c>
      <c r="C168" s="139" t="s">
        <v>23</v>
      </c>
      <c r="D168" s="140"/>
      <c r="E168" s="139" t="s">
        <v>24</v>
      </c>
      <c r="F168" s="141"/>
      <c r="G168" s="139" t="s">
        <v>25</v>
      </c>
      <c r="H168" s="140"/>
      <c r="I168" s="141" t="s">
        <v>26</v>
      </c>
      <c r="J168" s="140"/>
      <c r="K168" s="141" t="s">
        <v>35</v>
      </c>
      <c r="L168" s="140"/>
    </row>
    <row r="169" spans="2:12" ht="15">
      <c r="B169" s="71">
        <v>1</v>
      </c>
      <c r="C169" s="72" t="s">
        <v>39</v>
      </c>
      <c r="D169" s="73">
        <v>0.273</v>
      </c>
      <c r="E169" s="72" t="s">
        <v>36</v>
      </c>
      <c r="F169" s="73">
        <v>0.311883552910043</v>
      </c>
      <c r="G169" s="72" t="s">
        <v>36</v>
      </c>
      <c r="H169" s="73">
        <v>0.5770966251512367</v>
      </c>
      <c r="I169" s="72" t="s">
        <v>36</v>
      </c>
      <c r="J169" s="73">
        <v>0.6680347452717773</v>
      </c>
      <c r="K169" s="72" t="s">
        <v>36</v>
      </c>
      <c r="L169" s="73">
        <v>0.505746103766112</v>
      </c>
    </row>
    <row r="170" spans="2:12" ht="15">
      <c r="B170" s="74">
        <v>2</v>
      </c>
      <c r="C170" s="75" t="s">
        <v>37</v>
      </c>
      <c r="D170" s="76">
        <v>0.2173</v>
      </c>
      <c r="E170" s="75" t="s">
        <v>37</v>
      </c>
      <c r="F170" s="76">
        <v>0.18373997991602609</v>
      </c>
      <c r="G170" s="75" t="s">
        <v>37</v>
      </c>
      <c r="H170" s="76">
        <v>0.07558319350590537</v>
      </c>
      <c r="I170" s="75" t="s">
        <v>44</v>
      </c>
      <c r="J170" s="76">
        <v>0.06786384713872023</v>
      </c>
      <c r="K170" s="75" t="s">
        <v>39</v>
      </c>
      <c r="L170" s="76">
        <v>0.10066214585392917</v>
      </c>
    </row>
    <row r="171" spans="2:12" ht="15">
      <c r="B171" s="74">
        <v>3</v>
      </c>
      <c r="C171" s="75" t="s">
        <v>41</v>
      </c>
      <c r="D171" s="76">
        <v>0.1261</v>
      </c>
      <c r="E171" s="75" t="s">
        <v>39</v>
      </c>
      <c r="F171" s="76">
        <v>0.12078991053783779</v>
      </c>
      <c r="G171" s="75" t="s">
        <v>46</v>
      </c>
      <c r="H171" s="76">
        <v>0.06883276597308287</v>
      </c>
      <c r="I171" s="75" t="s">
        <v>39</v>
      </c>
      <c r="J171" s="76">
        <v>0.06362235669255022</v>
      </c>
      <c r="K171" s="75" t="s">
        <v>37</v>
      </c>
      <c r="L171" s="76">
        <v>0.09821245135542393</v>
      </c>
    </row>
    <row r="172" spans="2:12" ht="15">
      <c r="B172" s="74">
        <v>4</v>
      </c>
      <c r="C172" s="75" t="s">
        <v>44</v>
      </c>
      <c r="D172" s="76">
        <v>0.1062</v>
      </c>
      <c r="E172" s="75" t="s">
        <v>38</v>
      </c>
      <c r="F172" s="76">
        <v>0.11522400021370924</v>
      </c>
      <c r="G172" s="75" t="s">
        <v>39</v>
      </c>
      <c r="H172" s="76">
        <v>0.05975581393966179</v>
      </c>
      <c r="I172" s="75" t="s">
        <v>37</v>
      </c>
      <c r="J172" s="76">
        <v>0.046094906402606176</v>
      </c>
      <c r="K172" s="75" t="s">
        <v>44</v>
      </c>
      <c r="L172" s="76">
        <v>0.05370812556206415</v>
      </c>
    </row>
    <row r="173" spans="2:12" ht="15.75" thickBot="1">
      <c r="B173" s="79">
        <v>5</v>
      </c>
      <c r="C173" s="82" t="s">
        <v>38</v>
      </c>
      <c r="D173" s="83">
        <v>0.0686</v>
      </c>
      <c r="E173" s="82" t="s">
        <v>51</v>
      </c>
      <c r="F173" s="83">
        <v>0.1034115200387747</v>
      </c>
      <c r="G173" s="82" t="s">
        <v>51</v>
      </c>
      <c r="H173" s="83">
        <v>0.071257646231804</v>
      </c>
      <c r="I173" s="82" t="s">
        <v>41</v>
      </c>
      <c r="J173" s="83">
        <v>0.04241490446170014</v>
      </c>
      <c r="K173" s="82" t="s">
        <v>41</v>
      </c>
      <c r="L173" s="83">
        <v>0.0511428644257866</v>
      </c>
    </row>
    <row r="174" spans="2:12" ht="15">
      <c r="B174" s="84"/>
      <c r="C174" s="65" t="s">
        <v>22</v>
      </c>
      <c r="D174" s="85"/>
      <c r="E174" s="86"/>
      <c r="F174" s="85"/>
      <c r="G174" s="86"/>
      <c r="H174" s="85"/>
      <c r="I174" s="86"/>
      <c r="J174" s="85"/>
      <c r="K174" s="86"/>
      <c r="L174" s="87"/>
    </row>
    <row r="175" ht="15.75" thickBot="1"/>
    <row r="176" spans="3:12" ht="15.75" thickBot="1">
      <c r="C176" s="136" t="s">
        <v>57</v>
      </c>
      <c r="D176" s="137"/>
      <c r="E176" s="137"/>
      <c r="F176" s="137"/>
      <c r="G176" s="137"/>
      <c r="H176" s="137"/>
      <c r="I176" s="137"/>
      <c r="J176" s="137"/>
      <c r="K176" s="137"/>
      <c r="L176" s="138"/>
    </row>
    <row r="177" spans="2:12" ht="15.75" thickBot="1">
      <c r="B177" s="70" t="s">
        <v>34</v>
      </c>
      <c r="C177" s="144" t="s">
        <v>23</v>
      </c>
      <c r="D177" s="143"/>
      <c r="E177" s="144" t="s">
        <v>24</v>
      </c>
      <c r="F177" s="142"/>
      <c r="G177" s="144" t="s">
        <v>25</v>
      </c>
      <c r="H177" s="143"/>
      <c r="I177" s="142" t="s">
        <v>26</v>
      </c>
      <c r="J177" s="143"/>
      <c r="K177" s="142" t="s">
        <v>35</v>
      </c>
      <c r="L177" s="143"/>
    </row>
    <row r="178" spans="2:12" ht="15">
      <c r="B178" s="71">
        <v>1</v>
      </c>
      <c r="C178" s="72" t="s">
        <v>41</v>
      </c>
      <c r="D178" s="73">
        <v>0.2808541797455327</v>
      </c>
      <c r="E178" s="72" t="s">
        <v>41</v>
      </c>
      <c r="F178" s="73">
        <v>0.23372611090538653</v>
      </c>
      <c r="G178" s="72" t="s">
        <v>36</v>
      </c>
      <c r="H178" s="73">
        <v>0.5115466476069652</v>
      </c>
      <c r="I178" s="72" t="s">
        <v>36</v>
      </c>
      <c r="J178" s="73">
        <v>0.3460734035896425</v>
      </c>
      <c r="K178" s="72" t="s">
        <v>36</v>
      </c>
      <c r="L178" s="73">
        <v>0.3337101737735283</v>
      </c>
    </row>
    <row r="179" spans="2:12" ht="15">
      <c r="B179" s="74">
        <v>2</v>
      </c>
      <c r="C179" s="75" t="s">
        <v>36</v>
      </c>
      <c r="D179" s="76">
        <v>0.23635668233750606</v>
      </c>
      <c r="E179" s="75" t="s">
        <v>54</v>
      </c>
      <c r="F179" s="76">
        <v>0.15088461079499893</v>
      </c>
      <c r="G179" s="75" t="s">
        <v>39</v>
      </c>
      <c r="H179" s="76">
        <v>0.16157335132088307</v>
      </c>
      <c r="I179" s="75" t="s">
        <v>41</v>
      </c>
      <c r="J179" s="76">
        <v>0.14059494329021155</v>
      </c>
      <c r="K179" s="75" t="s">
        <v>41</v>
      </c>
      <c r="L179" s="76">
        <v>0.16298568900307206</v>
      </c>
    </row>
    <row r="180" spans="2:12" ht="15">
      <c r="B180" s="74">
        <v>3</v>
      </c>
      <c r="C180" s="75" t="s">
        <v>54</v>
      </c>
      <c r="D180" s="76">
        <v>0.18594784602205905</v>
      </c>
      <c r="E180" s="75" t="s">
        <v>44</v>
      </c>
      <c r="F180" s="76">
        <v>0.10221950919882054</v>
      </c>
      <c r="G180" s="75" t="s">
        <v>41</v>
      </c>
      <c r="H180" s="76">
        <v>0.08534849847849313</v>
      </c>
      <c r="I180" s="75" t="s">
        <v>44</v>
      </c>
      <c r="J180" s="76">
        <v>0.10338385455745004</v>
      </c>
      <c r="K180" s="75" t="s">
        <v>39</v>
      </c>
      <c r="L180" s="76">
        <v>0.09153770068367245</v>
      </c>
    </row>
    <row r="181" spans="2:12" ht="15">
      <c r="B181" s="74">
        <v>4</v>
      </c>
      <c r="C181" s="75" t="s">
        <v>51</v>
      </c>
      <c r="D181" s="76">
        <v>0.08266063668139961</v>
      </c>
      <c r="E181" s="75" t="s">
        <v>42</v>
      </c>
      <c r="F181" s="76">
        <v>0.1013737173121483</v>
      </c>
      <c r="G181" s="75" t="s">
        <v>54</v>
      </c>
      <c r="H181" s="76">
        <v>0.04529645212638058</v>
      </c>
      <c r="I181" s="75" t="s">
        <v>39</v>
      </c>
      <c r="J181" s="76">
        <v>0.09718017667134783</v>
      </c>
      <c r="K181" s="75" t="s">
        <v>54</v>
      </c>
      <c r="L181" s="76">
        <v>0.07972636450510144</v>
      </c>
    </row>
    <row r="182" spans="2:12" ht="15.75" thickBot="1">
      <c r="B182" s="79">
        <v>5</v>
      </c>
      <c r="C182" s="82" t="s">
        <v>58</v>
      </c>
      <c r="D182" s="83">
        <v>0.05701847868570156</v>
      </c>
      <c r="E182" s="82" t="s">
        <v>36</v>
      </c>
      <c r="F182" s="83">
        <v>0.09412647047871865</v>
      </c>
      <c r="G182" s="82" t="s">
        <v>51</v>
      </c>
      <c r="H182" s="83">
        <v>0.0331849232841504</v>
      </c>
      <c r="I182" s="82" t="s">
        <v>58</v>
      </c>
      <c r="J182" s="83">
        <v>0.0548115307806858</v>
      </c>
      <c r="K182" s="82" t="s">
        <v>44</v>
      </c>
      <c r="L182" s="83">
        <v>0.07083063586487125</v>
      </c>
    </row>
    <row r="183" ht="15">
      <c r="C183" s="65" t="s">
        <v>22</v>
      </c>
    </row>
    <row r="184" ht="15.75" thickBot="1"/>
    <row r="185" spans="3:12" ht="15.75" thickBot="1">
      <c r="C185" s="136" t="s">
        <v>59</v>
      </c>
      <c r="D185" s="137"/>
      <c r="E185" s="137"/>
      <c r="F185" s="137"/>
      <c r="G185" s="137"/>
      <c r="H185" s="137"/>
      <c r="I185" s="137"/>
      <c r="J185" s="137"/>
      <c r="K185" s="137"/>
      <c r="L185" s="138"/>
    </row>
    <row r="186" spans="2:12" ht="15.75" thickBot="1">
      <c r="B186" s="70" t="s">
        <v>34</v>
      </c>
      <c r="C186" s="144" t="s">
        <v>23</v>
      </c>
      <c r="D186" s="143"/>
      <c r="E186" s="144" t="s">
        <v>24</v>
      </c>
      <c r="F186" s="142"/>
      <c r="G186" s="144" t="s">
        <v>25</v>
      </c>
      <c r="H186" s="143"/>
      <c r="I186" s="142" t="s">
        <v>26</v>
      </c>
      <c r="J186" s="143"/>
      <c r="K186" s="142" t="s">
        <v>35</v>
      </c>
      <c r="L186" s="143"/>
    </row>
    <row r="187" spans="2:12" ht="15">
      <c r="B187" s="71">
        <v>1</v>
      </c>
      <c r="C187" s="75" t="s">
        <v>39</v>
      </c>
      <c r="D187" s="89">
        <v>19.98</v>
      </c>
      <c r="E187" s="75" t="s">
        <v>42</v>
      </c>
      <c r="F187" s="90">
        <v>27.66</v>
      </c>
      <c r="G187" s="75" t="s">
        <v>36</v>
      </c>
      <c r="H187" s="89">
        <v>40.37</v>
      </c>
      <c r="I187" s="91" t="s">
        <v>36</v>
      </c>
      <c r="J187" s="89">
        <v>46.4</v>
      </c>
      <c r="K187" s="91" t="s">
        <v>36</v>
      </c>
      <c r="L187" s="92">
        <v>31.313970300538912</v>
      </c>
    </row>
    <row r="188" spans="2:12" ht="15">
      <c r="B188" s="74">
        <v>2</v>
      </c>
      <c r="C188" s="75" t="s">
        <v>41</v>
      </c>
      <c r="D188" s="89">
        <v>15.56</v>
      </c>
      <c r="E188" s="75" t="s">
        <v>54</v>
      </c>
      <c r="F188" s="90">
        <v>21.44</v>
      </c>
      <c r="G188" s="75" t="s">
        <v>42</v>
      </c>
      <c r="H188" s="89">
        <v>16.17</v>
      </c>
      <c r="I188" s="91" t="s">
        <v>54</v>
      </c>
      <c r="J188" s="89">
        <v>15.71</v>
      </c>
      <c r="K188" s="91" t="s">
        <v>54</v>
      </c>
      <c r="L188" s="92">
        <v>14.480567106652211</v>
      </c>
    </row>
    <row r="189" spans="2:12" ht="15">
      <c r="B189" s="74">
        <v>3</v>
      </c>
      <c r="C189" s="75" t="s">
        <v>36</v>
      </c>
      <c r="D189" s="89">
        <v>13.53</v>
      </c>
      <c r="E189" s="75" t="s">
        <v>37</v>
      </c>
      <c r="F189" s="90">
        <v>14.1</v>
      </c>
      <c r="G189" s="75" t="s">
        <v>51</v>
      </c>
      <c r="H189" s="89">
        <v>14.56</v>
      </c>
      <c r="I189" s="91" t="s">
        <v>42</v>
      </c>
      <c r="J189" s="89">
        <v>10.4</v>
      </c>
      <c r="K189" s="91" t="s">
        <v>42</v>
      </c>
      <c r="L189" s="92">
        <v>14.388831133180108</v>
      </c>
    </row>
    <row r="190" spans="2:12" ht="15">
      <c r="B190" s="74">
        <v>4</v>
      </c>
      <c r="C190" s="75" t="s">
        <v>58</v>
      </c>
      <c r="D190" s="89">
        <v>12.04</v>
      </c>
      <c r="E190" s="75" t="s">
        <v>44</v>
      </c>
      <c r="F190" s="90">
        <v>13.89</v>
      </c>
      <c r="G190" s="75" t="s">
        <v>39</v>
      </c>
      <c r="H190" s="89">
        <v>11.78</v>
      </c>
      <c r="I190" s="91" t="s">
        <v>39</v>
      </c>
      <c r="J190" s="89">
        <v>9.81</v>
      </c>
      <c r="K190" s="91" t="s">
        <v>39</v>
      </c>
      <c r="L190" s="92">
        <v>10.745975342298086</v>
      </c>
    </row>
    <row r="191" spans="2:12" ht="15.75" thickBot="1">
      <c r="B191" s="79">
        <v>5</v>
      </c>
      <c r="C191" s="82" t="s">
        <v>44</v>
      </c>
      <c r="D191" s="93">
        <v>11.66</v>
      </c>
      <c r="E191" s="82" t="s">
        <v>51</v>
      </c>
      <c r="F191" s="94">
        <v>11.15</v>
      </c>
      <c r="G191" s="82" t="s">
        <v>54</v>
      </c>
      <c r="H191" s="93">
        <v>10.63</v>
      </c>
      <c r="I191" s="95" t="s">
        <v>41</v>
      </c>
      <c r="J191" s="93">
        <v>6.53</v>
      </c>
      <c r="K191" s="95" t="s">
        <v>51</v>
      </c>
      <c r="L191" s="96">
        <v>9.186072683145966</v>
      </c>
    </row>
    <row r="192" ht="15">
      <c r="C192" s="65" t="s">
        <v>22</v>
      </c>
    </row>
    <row r="193" ht="15.75" thickBot="1"/>
    <row r="194" spans="3:12" ht="15.75" thickBot="1">
      <c r="C194" s="136" t="s">
        <v>60</v>
      </c>
      <c r="D194" s="137"/>
      <c r="E194" s="137"/>
      <c r="F194" s="137"/>
      <c r="G194" s="137"/>
      <c r="H194" s="137"/>
      <c r="I194" s="137"/>
      <c r="J194" s="137"/>
      <c r="K194" s="137"/>
      <c r="L194" s="138"/>
    </row>
    <row r="195" spans="2:12" ht="15.75" thickBot="1">
      <c r="B195" s="70" t="s">
        <v>34</v>
      </c>
      <c r="C195" s="144" t="s">
        <v>23</v>
      </c>
      <c r="D195" s="143"/>
      <c r="E195" s="144" t="s">
        <v>24</v>
      </c>
      <c r="F195" s="142"/>
      <c r="G195" s="144" t="s">
        <v>25</v>
      </c>
      <c r="H195" s="143"/>
      <c r="I195" s="142" t="s">
        <v>26</v>
      </c>
      <c r="J195" s="143"/>
      <c r="K195" s="142" t="s">
        <v>35</v>
      </c>
      <c r="L195" s="143"/>
    </row>
    <row r="196" spans="2:12" ht="15">
      <c r="B196" s="71">
        <v>1</v>
      </c>
      <c r="C196" s="75" t="s">
        <v>37</v>
      </c>
      <c r="D196" s="89">
        <v>23.96</v>
      </c>
      <c r="E196" s="75" t="s">
        <v>37</v>
      </c>
      <c r="F196" s="90">
        <v>27.44</v>
      </c>
      <c r="G196" s="75" t="s">
        <v>39</v>
      </c>
      <c r="H196" s="89">
        <v>20.95</v>
      </c>
      <c r="I196" s="91" t="s">
        <v>51</v>
      </c>
      <c r="J196" s="89">
        <v>17</v>
      </c>
      <c r="K196" s="91" t="s">
        <v>37</v>
      </c>
      <c r="L196" s="92">
        <v>20.987485796584856</v>
      </c>
    </row>
    <row r="197" spans="2:12" ht="15">
      <c r="B197" s="74">
        <v>2</v>
      </c>
      <c r="C197" s="75" t="s">
        <v>44</v>
      </c>
      <c r="D197" s="89">
        <v>20.16</v>
      </c>
      <c r="E197" s="75" t="s">
        <v>39</v>
      </c>
      <c r="F197" s="90">
        <v>25.55</v>
      </c>
      <c r="G197" s="75" t="s">
        <v>54</v>
      </c>
      <c r="H197" s="89">
        <v>15.38</v>
      </c>
      <c r="I197" s="91" t="s">
        <v>54</v>
      </c>
      <c r="J197" s="89">
        <v>14.99</v>
      </c>
      <c r="K197" s="91" t="s">
        <v>39</v>
      </c>
      <c r="L197" s="92">
        <v>18.74667716489688</v>
      </c>
    </row>
    <row r="198" spans="2:12" ht="15">
      <c r="B198" s="74">
        <v>3</v>
      </c>
      <c r="C198" s="75" t="s">
        <v>61</v>
      </c>
      <c r="D198" s="89">
        <v>12.94</v>
      </c>
      <c r="E198" s="75" t="s">
        <v>44</v>
      </c>
      <c r="F198" s="90">
        <v>16.26</v>
      </c>
      <c r="G198" s="75" t="s">
        <v>37</v>
      </c>
      <c r="H198" s="89">
        <v>14.61</v>
      </c>
      <c r="I198" s="91" t="s">
        <v>37</v>
      </c>
      <c r="J198" s="89">
        <v>13.24</v>
      </c>
      <c r="K198" s="91" t="s">
        <v>44</v>
      </c>
      <c r="L198" s="92">
        <v>14.297022457484957</v>
      </c>
    </row>
    <row r="199" spans="2:12" ht="15">
      <c r="B199" s="74">
        <v>4</v>
      </c>
      <c r="C199" s="75" t="s">
        <v>36</v>
      </c>
      <c r="D199" s="89">
        <v>11.28</v>
      </c>
      <c r="E199" s="75" t="s">
        <v>54</v>
      </c>
      <c r="F199" s="90">
        <v>6.33</v>
      </c>
      <c r="G199" s="75" t="s">
        <v>44</v>
      </c>
      <c r="H199" s="89">
        <v>10.53</v>
      </c>
      <c r="I199" s="91" t="s">
        <v>39</v>
      </c>
      <c r="J199" s="89">
        <v>12.95</v>
      </c>
      <c r="K199" s="91" t="s">
        <v>54</v>
      </c>
      <c r="L199" s="92">
        <v>11.11086888204094</v>
      </c>
    </row>
    <row r="200" spans="2:12" ht="15.75" thickBot="1">
      <c r="B200" s="79">
        <v>5</v>
      </c>
      <c r="C200" s="82" t="s">
        <v>54</v>
      </c>
      <c r="D200" s="93">
        <v>11.14</v>
      </c>
      <c r="E200" s="82" t="s">
        <v>36</v>
      </c>
      <c r="F200" s="94">
        <v>5.87</v>
      </c>
      <c r="G200" s="82" t="s">
        <v>46</v>
      </c>
      <c r="H200" s="93">
        <v>9.24</v>
      </c>
      <c r="I200" s="95" t="s">
        <v>44</v>
      </c>
      <c r="J200" s="93">
        <v>8.9</v>
      </c>
      <c r="K200" s="95" t="s">
        <v>36</v>
      </c>
      <c r="L200" s="96">
        <v>5.868876384218234</v>
      </c>
    </row>
    <row r="201" ht="15">
      <c r="C201" s="65" t="s">
        <v>22</v>
      </c>
    </row>
    <row r="202" ht="15.75" thickBot="1"/>
    <row r="203" spans="3:12" ht="15.75" thickBot="1">
      <c r="C203" s="136" t="s">
        <v>62</v>
      </c>
      <c r="D203" s="137"/>
      <c r="E203" s="137"/>
      <c r="F203" s="137"/>
      <c r="G203" s="137"/>
      <c r="H203" s="137"/>
      <c r="I203" s="137"/>
      <c r="J203" s="137"/>
      <c r="K203" s="137"/>
      <c r="L203" s="138"/>
    </row>
    <row r="204" spans="2:12" ht="15.75" thickBot="1">
      <c r="B204" s="70" t="s">
        <v>34</v>
      </c>
      <c r="C204" s="144" t="s">
        <v>23</v>
      </c>
      <c r="D204" s="143"/>
      <c r="E204" s="144" t="s">
        <v>24</v>
      </c>
      <c r="F204" s="142"/>
      <c r="G204" s="144" t="s">
        <v>25</v>
      </c>
      <c r="H204" s="143"/>
      <c r="I204" s="142" t="s">
        <v>26</v>
      </c>
      <c r="J204" s="143"/>
      <c r="K204" s="142" t="s">
        <v>35</v>
      </c>
      <c r="L204" s="143"/>
    </row>
    <row r="205" spans="2:12" ht="15">
      <c r="B205" s="71">
        <v>1</v>
      </c>
      <c r="C205" s="75" t="s">
        <v>44</v>
      </c>
      <c r="D205" s="89">
        <v>41.16</v>
      </c>
      <c r="E205" s="75" t="s">
        <v>54</v>
      </c>
      <c r="F205" s="90">
        <v>39.48</v>
      </c>
      <c r="G205" s="75" t="s">
        <v>39</v>
      </c>
      <c r="H205" s="89">
        <v>31.27</v>
      </c>
      <c r="I205" s="91" t="s">
        <v>44</v>
      </c>
      <c r="J205" s="89">
        <v>27.63</v>
      </c>
      <c r="K205" s="91" t="s">
        <v>44</v>
      </c>
      <c r="L205" s="92">
        <v>29.12045342890816</v>
      </c>
    </row>
    <row r="206" spans="2:12" ht="15">
      <c r="B206" s="74">
        <v>2</v>
      </c>
      <c r="C206" s="75" t="s">
        <v>36</v>
      </c>
      <c r="D206" s="89">
        <v>19.77</v>
      </c>
      <c r="E206" s="75" t="s">
        <v>44</v>
      </c>
      <c r="F206" s="90">
        <v>35.85</v>
      </c>
      <c r="G206" s="75" t="s">
        <v>54</v>
      </c>
      <c r="H206" s="89">
        <v>20.48</v>
      </c>
      <c r="I206" s="91" t="s">
        <v>37</v>
      </c>
      <c r="J206" s="89">
        <v>15.34</v>
      </c>
      <c r="K206" s="91" t="s">
        <v>54</v>
      </c>
      <c r="L206" s="92">
        <v>20.115495978532653</v>
      </c>
    </row>
    <row r="207" spans="2:12" ht="15">
      <c r="B207" s="74">
        <v>3</v>
      </c>
      <c r="C207" s="75" t="s">
        <v>41</v>
      </c>
      <c r="D207" s="89">
        <v>12.87</v>
      </c>
      <c r="E207" s="75" t="s">
        <v>39</v>
      </c>
      <c r="F207" s="90">
        <v>8.74</v>
      </c>
      <c r="G207" s="75" t="s">
        <v>36</v>
      </c>
      <c r="H207" s="89">
        <v>13.83</v>
      </c>
      <c r="I207" s="91" t="s">
        <v>54</v>
      </c>
      <c r="J207" s="89">
        <v>14.29</v>
      </c>
      <c r="K207" s="91" t="s">
        <v>39</v>
      </c>
      <c r="L207" s="92">
        <v>12.63977146104123</v>
      </c>
    </row>
    <row r="208" spans="2:12" ht="15">
      <c r="B208" s="74">
        <v>4</v>
      </c>
      <c r="C208" s="75" t="s">
        <v>54</v>
      </c>
      <c r="D208" s="89">
        <v>11.18</v>
      </c>
      <c r="E208" s="75" t="s">
        <v>36</v>
      </c>
      <c r="F208" s="90">
        <v>5.1</v>
      </c>
      <c r="G208" s="75" t="s">
        <v>44</v>
      </c>
      <c r="H208" s="89">
        <v>11.29</v>
      </c>
      <c r="I208" s="91" t="s">
        <v>39</v>
      </c>
      <c r="J208" s="89">
        <v>10.6</v>
      </c>
      <c r="K208" s="91" t="s">
        <v>36</v>
      </c>
      <c r="L208" s="92">
        <v>12.152195546486631</v>
      </c>
    </row>
    <row r="209" spans="2:12" ht="15.75" thickBot="1">
      <c r="B209" s="79">
        <v>5</v>
      </c>
      <c r="C209" s="82" t="s">
        <v>47</v>
      </c>
      <c r="D209" s="93">
        <v>4.96</v>
      </c>
      <c r="E209" s="82" t="s">
        <v>37</v>
      </c>
      <c r="F209" s="94">
        <v>4.93</v>
      </c>
      <c r="G209" s="82" t="s">
        <v>41</v>
      </c>
      <c r="H209" s="93">
        <v>11.19</v>
      </c>
      <c r="I209" s="95" t="s">
        <v>52</v>
      </c>
      <c r="J209" s="93">
        <v>8.53</v>
      </c>
      <c r="K209" s="95" t="s">
        <v>41</v>
      </c>
      <c r="L209" s="96">
        <v>7.566451865704435</v>
      </c>
    </row>
    <row r="210" ht="15">
      <c r="C210" s="65" t="s">
        <v>22</v>
      </c>
    </row>
    <row r="211" ht="15.75" thickBot="1"/>
    <row r="212" spans="3:12" ht="15.75" thickBot="1">
      <c r="C212" s="136" t="s">
        <v>63</v>
      </c>
      <c r="D212" s="137"/>
      <c r="E212" s="137"/>
      <c r="F212" s="137"/>
      <c r="G212" s="137"/>
      <c r="H212" s="137"/>
      <c r="I212" s="137"/>
      <c r="J212" s="137"/>
      <c r="K212" s="137"/>
      <c r="L212" s="138"/>
    </row>
    <row r="213" spans="2:12" ht="15.75" thickBot="1">
      <c r="B213" s="70" t="s">
        <v>34</v>
      </c>
      <c r="C213" s="144" t="s">
        <v>23</v>
      </c>
      <c r="D213" s="143"/>
      <c r="E213" s="144" t="s">
        <v>24</v>
      </c>
      <c r="F213" s="142"/>
      <c r="G213" s="144" t="s">
        <v>25</v>
      </c>
      <c r="H213" s="143"/>
      <c r="I213" s="142" t="s">
        <v>26</v>
      </c>
      <c r="J213" s="143"/>
      <c r="K213" s="142" t="s">
        <v>35</v>
      </c>
      <c r="L213" s="143"/>
    </row>
    <row r="214" spans="2:12" ht="15">
      <c r="B214" s="71">
        <v>1</v>
      </c>
      <c r="C214" s="75" t="s">
        <v>36</v>
      </c>
      <c r="D214" s="89">
        <v>52.19</v>
      </c>
      <c r="E214" s="75" t="s">
        <v>52</v>
      </c>
      <c r="F214" s="90">
        <v>24.37</v>
      </c>
      <c r="G214" s="75" t="s">
        <v>39</v>
      </c>
      <c r="H214" s="89">
        <v>40.14</v>
      </c>
      <c r="I214" s="91" t="s">
        <v>36</v>
      </c>
      <c r="J214" s="89">
        <v>25.38</v>
      </c>
      <c r="K214" s="91" t="s">
        <v>36</v>
      </c>
      <c r="L214" s="92">
        <v>28.301508249153684</v>
      </c>
    </row>
    <row r="215" spans="2:12" ht="15">
      <c r="B215" s="74">
        <v>2</v>
      </c>
      <c r="C215" s="75" t="s">
        <v>39</v>
      </c>
      <c r="D215" s="89">
        <v>13.29</v>
      </c>
      <c r="E215" s="75" t="s">
        <v>39</v>
      </c>
      <c r="F215" s="90">
        <v>14.61</v>
      </c>
      <c r="G215" s="75" t="s">
        <v>54</v>
      </c>
      <c r="H215" s="89">
        <v>15.57</v>
      </c>
      <c r="I215" s="91" t="s">
        <v>39</v>
      </c>
      <c r="J215" s="89">
        <v>21.26</v>
      </c>
      <c r="K215" s="91" t="s">
        <v>39</v>
      </c>
      <c r="L215" s="92">
        <v>20.22979295896386</v>
      </c>
    </row>
    <row r="216" spans="2:12" ht="15">
      <c r="B216" s="74">
        <v>3</v>
      </c>
      <c r="C216" s="75" t="s">
        <v>52</v>
      </c>
      <c r="D216" s="89">
        <v>13.26</v>
      </c>
      <c r="E216" s="75" t="s">
        <v>44</v>
      </c>
      <c r="F216" s="90">
        <v>14.32</v>
      </c>
      <c r="G216" s="75" t="s">
        <v>36</v>
      </c>
      <c r="H216" s="89">
        <v>10.38</v>
      </c>
      <c r="I216" s="91" t="s">
        <v>46</v>
      </c>
      <c r="J216" s="89">
        <v>15.52</v>
      </c>
      <c r="K216" s="91" t="s">
        <v>52</v>
      </c>
      <c r="L216" s="92">
        <v>9.527240944012258</v>
      </c>
    </row>
    <row r="217" spans="2:12" ht="15">
      <c r="B217" s="74">
        <v>4</v>
      </c>
      <c r="C217" s="75" t="s">
        <v>54</v>
      </c>
      <c r="D217" s="89">
        <v>11.02</v>
      </c>
      <c r="E217" s="75" t="s">
        <v>54</v>
      </c>
      <c r="F217" s="90">
        <v>11.18</v>
      </c>
      <c r="G217" s="75" t="s">
        <v>52</v>
      </c>
      <c r="H217" s="89">
        <v>9.41</v>
      </c>
      <c r="I217" s="91" t="s">
        <v>44</v>
      </c>
      <c r="J217" s="89">
        <v>12.03</v>
      </c>
      <c r="K217" s="91" t="s">
        <v>54</v>
      </c>
      <c r="L217" s="92">
        <v>8.634388233543547</v>
      </c>
    </row>
    <row r="218" spans="2:12" ht="15.75" thickBot="1">
      <c r="B218" s="79">
        <v>5</v>
      </c>
      <c r="C218" s="82" t="s">
        <v>46</v>
      </c>
      <c r="D218" s="93">
        <v>2.51</v>
      </c>
      <c r="E218" s="82" t="s">
        <v>46</v>
      </c>
      <c r="F218" s="94">
        <v>9.9</v>
      </c>
      <c r="G218" s="82" t="s">
        <v>61</v>
      </c>
      <c r="H218" s="93">
        <v>7.35</v>
      </c>
      <c r="I218" s="95" t="s">
        <v>58</v>
      </c>
      <c r="J218" s="93">
        <v>8.29</v>
      </c>
      <c r="K218" s="95" t="s">
        <v>46</v>
      </c>
      <c r="L218" s="96">
        <v>8.457106902288066</v>
      </c>
    </row>
    <row r="219" ht="15">
      <c r="C219" s="65" t="s">
        <v>22</v>
      </c>
    </row>
  </sheetData>
  <sheetProtection/>
  <mergeCells count="119">
    <mergeCell ref="C61:L61"/>
    <mergeCell ref="C62:D62"/>
    <mergeCell ref="E62:F62"/>
    <mergeCell ref="G62:H62"/>
    <mergeCell ref="I62:J62"/>
    <mergeCell ref="K62:L62"/>
    <mergeCell ref="C95:L95"/>
    <mergeCell ref="C96:D96"/>
    <mergeCell ref="E96:F96"/>
    <mergeCell ref="G96:H96"/>
    <mergeCell ref="I96:J96"/>
    <mergeCell ref="K96:L96"/>
    <mergeCell ref="C213:D213"/>
    <mergeCell ref="E213:F213"/>
    <mergeCell ref="G213:H213"/>
    <mergeCell ref="I213:J213"/>
    <mergeCell ref="K213:L213"/>
    <mergeCell ref="C204:D204"/>
    <mergeCell ref="E204:F204"/>
    <mergeCell ref="G204:H204"/>
    <mergeCell ref="I204:J204"/>
    <mergeCell ref="K204:L204"/>
    <mergeCell ref="C194:L194"/>
    <mergeCell ref="C212:L212"/>
    <mergeCell ref="C195:D195"/>
    <mergeCell ref="E195:F195"/>
    <mergeCell ref="G195:H195"/>
    <mergeCell ref="I195:J195"/>
    <mergeCell ref="K195:L195"/>
    <mergeCell ref="C203:L203"/>
    <mergeCell ref="C185:L185"/>
    <mergeCell ref="C186:D186"/>
    <mergeCell ref="E186:F186"/>
    <mergeCell ref="G186:H186"/>
    <mergeCell ref="I186:J186"/>
    <mergeCell ref="K186:L186"/>
    <mergeCell ref="C176:L176"/>
    <mergeCell ref="C177:D177"/>
    <mergeCell ref="E177:F177"/>
    <mergeCell ref="G177:H177"/>
    <mergeCell ref="I177:J177"/>
    <mergeCell ref="K177:L177"/>
    <mergeCell ref="C167:L167"/>
    <mergeCell ref="C168:D168"/>
    <mergeCell ref="E168:F168"/>
    <mergeCell ref="G168:H168"/>
    <mergeCell ref="I168:J168"/>
    <mergeCell ref="K168:L168"/>
    <mergeCell ref="C158:L158"/>
    <mergeCell ref="C159:D159"/>
    <mergeCell ref="E159:F159"/>
    <mergeCell ref="G159:H159"/>
    <mergeCell ref="I159:J159"/>
    <mergeCell ref="K159:L159"/>
    <mergeCell ref="C149:L149"/>
    <mergeCell ref="C150:D150"/>
    <mergeCell ref="E150:F150"/>
    <mergeCell ref="G150:H150"/>
    <mergeCell ref="I150:J150"/>
    <mergeCell ref="K150:L150"/>
    <mergeCell ref="C140:L140"/>
    <mergeCell ref="C141:D141"/>
    <mergeCell ref="E141:F141"/>
    <mergeCell ref="G141:H141"/>
    <mergeCell ref="I141:J141"/>
    <mergeCell ref="K141:L141"/>
    <mergeCell ref="C131:L131"/>
    <mergeCell ref="C132:D132"/>
    <mergeCell ref="E132:F132"/>
    <mergeCell ref="G132:H132"/>
    <mergeCell ref="I132:J132"/>
    <mergeCell ref="K132:L132"/>
    <mergeCell ref="C122:L122"/>
    <mergeCell ref="C123:D123"/>
    <mergeCell ref="E123:F123"/>
    <mergeCell ref="G123:H123"/>
    <mergeCell ref="I123:J123"/>
    <mergeCell ref="K123:L123"/>
    <mergeCell ref="I105:J105"/>
    <mergeCell ref="K105:L105"/>
    <mergeCell ref="C114:D114"/>
    <mergeCell ref="E114:F114"/>
    <mergeCell ref="G114:H114"/>
    <mergeCell ref="I114:J114"/>
    <mergeCell ref="K114:L114"/>
    <mergeCell ref="I13:J13"/>
    <mergeCell ref="K13:L13"/>
    <mergeCell ref="G35:H35"/>
    <mergeCell ref="I35:J35"/>
    <mergeCell ref="K35:L35"/>
    <mergeCell ref="C113:L113"/>
    <mergeCell ref="C104:L104"/>
    <mergeCell ref="C105:D105"/>
    <mergeCell ref="E105:F105"/>
    <mergeCell ref="G105:H105"/>
    <mergeCell ref="C35:D35"/>
    <mergeCell ref="E35:F35"/>
    <mergeCell ref="F11:H11"/>
    <mergeCell ref="C13:D13"/>
    <mergeCell ref="E13:F13"/>
    <mergeCell ref="G13:H13"/>
    <mergeCell ref="C86:L86"/>
    <mergeCell ref="C87:D87"/>
    <mergeCell ref="E87:F87"/>
    <mergeCell ref="G87:H87"/>
    <mergeCell ref="I87:J87"/>
    <mergeCell ref="K87:L87"/>
    <mergeCell ref="C77:L77"/>
    <mergeCell ref="C78:D78"/>
    <mergeCell ref="E78:F78"/>
    <mergeCell ref="G78:H78"/>
    <mergeCell ref="I78:J78"/>
    <mergeCell ref="K78:L78"/>
    <mergeCell ref="C69:L69"/>
    <mergeCell ref="C70:D70"/>
    <mergeCell ref="E70:F70"/>
    <mergeCell ref="G70:H70"/>
    <mergeCell ref="I70:J70"/>
    <mergeCell ref="K70:L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L221"/>
  <sheetViews>
    <sheetView showGridLines="0" tabSelected="1" zoomScalePageLayoutView="0" workbookViewId="0" topLeftCell="A1">
      <pane ySplit="12" topLeftCell="A187" activePane="bottomLeft" state="frozen"/>
      <selection pane="topLeft" activeCell="A1" sqref="A1"/>
      <selection pane="bottomLeft" activeCell="D227" sqref="D227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45" t="s">
        <v>15</v>
      </c>
      <c r="D10" s="146"/>
      <c r="E10" s="20" t="s">
        <v>17</v>
      </c>
    </row>
    <row r="11" ht="15.75" customHeight="1">
      <c r="B11" s="99" t="s">
        <v>74</v>
      </c>
    </row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5250987.26</v>
      </c>
      <c r="D85" s="30">
        <v>1486.856</v>
      </c>
      <c r="E85" s="31">
        <v>3531.6044458911956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4014908.8600000013</v>
      </c>
      <c r="D87" s="30">
        <v>1130.3</v>
      </c>
      <c r="E87" s="31">
        <v>3552.0736618596843</v>
      </c>
    </row>
    <row r="88" spans="2:5" ht="15">
      <c r="B88" s="29">
        <v>41365</v>
      </c>
      <c r="C88" s="30">
        <v>9068074.020000001</v>
      </c>
      <c r="D88" s="30">
        <v>2428.1</v>
      </c>
      <c r="E88" s="31">
        <v>3734.637790865286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</v>
      </c>
      <c r="D90" s="30">
        <v>2346.594</v>
      </c>
      <c r="E90" s="31">
        <v>4395.769741165281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</v>
      </c>
      <c r="D93" s="30">
        <v>1917.2169999999999</v>
      </c>
      <c r="E93" s="31">
        <v>4729.752657106629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12" ht="15">
      <c r="B168" s="32">
        <v>43800</v>
      </c>
      <c r="C168" s="33">
        <v>700150.25</v>
      </c>
      <c r="D168" s="33">
        <v>150.191</v>
      </c>
      <c r="E168" s="34">
        <v>4661.732394084865</v>
      </c>
      <c r="F168" s="47"/>
      <c r="G168" s="47"/>
      <c r="H168" s="47"/>
      <c r="I168" s="47"/>
      <c r="J168" s="47"/>
      <c r="K168" s="47"/>
      <c r="L168" s="47"/>
    </row>
    <row r="169" spans="2:5" s="47" customFormat="1" ht="15">
      <c r="B169" s="29">
        <v>43831</v>
      </c>
      <c r="C169" s="30">
        <v>943792.43</v>
      </c>
      <c r="D169" s="30">
        <v>205.69000000000003</v>
      </c>
      <c r="E169" s="31">
        <v>4588.421556711556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1796760.8699999999</v>
      </c>
      <c r="D171" s="30">
        <v>441.644</v>
      </c>
      <c r="E171" s="31">
        <v>4068.3466094863734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3425810.8800000004</v>
      </c>
      <c r="D173" s="30">
        <v>1178.574</v>
      </c>
      <c r="E173" s="31">
        <v>2906.742283471382</v>
      </c>
    </row>
    <row r="174" spans="2:5" s="47" customFormat="1" ht="15">
      <c r="B174" s="29">
        <v>43983</v>
      </c>
      <c r="C174" s="30">
        <v>8599180.85</v>
      </c>
      <c r="D174" s="30">
        <v>2974.55</v>
      </c>
      <c r="E174" s="31">
        <v>2890.918239733741</v>
      </c>
    </row>
    <row r="175" spans="2:5" s="47" customFormat="1" ht="15">
      <c r="B175" s="29">
        <v>44013</v>
      </c>
      <c r="C175" s="30">
        <v>4090797.3500000006</v>
      </c>
      <c r="D175" s="30">
        <v>1327.612</v>
      </c>
      <c r="E175" s="31">
        <v>3081.319956433055</v>
      </c>
    </row>
    <row r="176" spans="2:5" s="47" customFormat="1" ht="15">
      <c r="B176" s="29">
        <v>44044</v>
      </c>
      <c r="C176" s="30">
        <v>2058529.5</v>
      </c>
      <c r="D176" s="30">
        <v>636.8406</v>
      </c>
      <c r="E176" s="31">
        <v>3232.409334455121</v>
      </c>
    </row>
    <row r="177" spans="2:12" ht="15">
      <c r="B177" s="29">
        <v>44075</v>
      </c>
      <c r="C177" s="30">
        <v>2923358.7500000005</v>
      </c>
      <c r="D177" s="30">
        <v>913.6179999999999</v>
      </c>
      <c r="E177" s="31">
        <v>3199.76045787189</v>
      </c>
      <c r="F177" s="47"/>
      <c r="G177" s="47"/>
      <c r="H177" s="47"/>
      <c r="I177" s="47"/>
      <c r="J177" s="47"/>
      <c r="K177" s="47"/>
      <c r="L177" s="47"/>
    </row>
    <row r="178" spans="2:5" s="47" customFormat="1" ht="15">
      <c r="B178" s="29">
        <v>44105</v>
      </c>
      <c r="C178" s="30">
        <v>4015366.6100000013</v>
      </c>
      <c r="D178" s="30">
        <v>1128.0159999999998</v>
      </c>
      <c r="E178" s="31">
        <v>3559.6716801889347</v>
      </c>
    </row>
    <row r="179" spans="2:5" s="47" customFormat="1" ht="15">
      <c r="B179" s="29">
        <v>44136</v>
      </c>
      <c r="C179" s="30">
        <v>3917226.2100000004</v>
      </c>
      <c r="D179" s="30">
        <v>1158.952</v>
      </c>
      <c r="E179" s="31">
        <v>3379.9727771296834</v>
      </c>
    </row>
    <row r="180" spans="2:5" s="47" customFormat="1" ht="15">
      <c r="B180" s="32">
        <v>44166</v>
      </c>
      <c r="C180" s="33">
        <v>9407009.750000002</v>
      </c>
      <c r="D180" s="33">
        <v>2826.322</v>
      </c>
      <c r="E180" s="34">
        <v>3328.357402305895</v>
      </c>
    </row>
    <row r="181" spans="2:5" s="47" customFormat="1" ht="15">
      <c r="B181" s="29">
        <v>44197</v>
      </c>
      <c r="C181" s="30">
        <v>3300996.849999999</v>
      </c>
      <c r="D181" s="30">
        <v>913.648</v>
      </c>
      <c r="E181" s="31">
        <v>3612.9853619774785</v>
      </c>
    </row>
    <row r="182" spans="2:5" s="47" customFormat="1" ht="15">
      <c r="B182" s="29">
        <v>44228</v>
      </c>
      <c r="C182" s="30">
        <v>3513819.449999999</v>
      </c>
      <c r="D182" s="30">
        <v>974.532</v>
      </c>
      <c r="E182" s="31">
        <v>3605.64809570132</v>
      </c>
    </row>
    <row r="183" spans="2:5" s="47" customFormat="1" ht="15">
      <c r="B183" s="29">
        <v>44256</v>
      </c>
      <c r="C183" s="30">
        <v>4580083.479999998</v>
      </c>
      <c r="D183" s="30">
        <v>1218.3914000000002</v>
      </c>
      <c r="E183" s="31">
        <v>3759.123283371828</v>
      </c>
    </row>
    <row r="184" spans="2:5" s="47" customFormat="1" ht="15">
      <c r="B184" s="29">
        <v>44287</v>
      </c>
      <c r="C184" s="30">
        <v>4048648.27</v>
      </c>
      <c r="D184" s="30">
        <v>1002.097</v>
      </c>
      <c r="E184" s="31">
        <v>4040.176020884206</v>
      </c>
    </row>
    <row r="185" spans="2:5" s="47" customFormat="1" ht="15">
      <c r="B185" s="29">
        <v>44317</v>
      </c>
      <c r="C185" s="30">
        <v>2141550.040000001</v>
      </c>
      <c r="D185" s="30">
        <v>524.42</v>
      </c>
      <c r="E185" s="31">
        <v>4083.6543991457247</v>
      </c>
    </row>
    <row r="186" spans="2:5" s="47" customFormat="1" ht="15">
      <c r="B186" s="29">
        <v>44348</v>
      </c>
      <c r="C186" s="30">
        <v>3150462.14</v>
      </c>
      <c r="D186" s="30">
        <v>763.645</v>
      </c>
      <c r="E186" s="31">
        <v>4125.558525230966</v>
      </c>
    </row>
    <row r="187" spans="2:5" s="47" customFormat="1" ht="15">
      <c r="B187" s="29">
        <v>44378</v>
      </c>
      <c r="C187" s="30">
        <v>1501666.87</v>
      </c>
      <c r="D187" s="30">
        <v>330.296</v>
      </c>
      <c r="E187" s="31">
        <v>4546.427658827234</v>
      </c>
    </row>
    <row r="188" spans="2:5" s="47" customFormat="1" ht="15">
      <c r="B188" s="29">
        <v>44409</v>
      </c>
      <c r="C188" s="30">
        <v>4501547.150000002</v>
      </c>
      <c r="D188" s="30">
        <v>987.3800000000001</v>
      </c>
      <c r="E188" s="31">
        <v>4559.082774615652</v>
      </c>
    </row>
    <row r="189" spans="2:5" s="47" customFormat="1" ht="15">
      <c r="B189" s="29">
        <v>44440</v>
      </c>
      <c r="C189" s="30">
        <v>4064471.190000001</v>
      </c>
      <c r="D189" s="30">
        <v>907.328</v>
      </c>
      <c r="E189" s="31">
        <v>4479.605159324964</v>
      </c>
    </row>
    <row r="190" spans="2:5" s="47" customFormat="1" ht="15">
      <c r="B190" s="29">
        <v>44470</v>
      </c>
      <c r="C190" s="30">
        <v>6829519.29</v>
      </c>
      <c r="D190" s="30">
        <v>1572.195</v>
      </c>
      <c r="E190" s="31">
        <v>4343.939072443303</v>
      </c>
    </row>
    <row r="191" spans="2:5" s="47" customFormat="1" ht="15">
      <c r="B191" s="29">
        <v>44501</v>
      </c>
      <c r="C191" s="30">
        <v>5517787.42</v>
      </c>
      <c r="D191" s="30">
        <v>1257.58298</v>
      </c>
      <c r="E191" s="31">
        <v>4387.612990754693</v>
      </c>
    </row>
    <row r="192" spans="2:5" s="47" customFormat="1" ht="15">
      <c r="B192" s="32">
        <v>44531</v>
      </c>
      <c r="C192" s="33">
        <v>8592161.290000005</v>
      </c>
      <c r="D192" s="33">
        <v>1966.64</v>
      </c>
      <c r="E192" s="34">
        <v>4368.95481125168</v>
      </c>
    </row>
    <row r="193" spans="2:5" s="47" customFormat="1" ht="15">
      <c r="B193" s="29">
        <v>44562</v>
      </c>
      <c r="C193" s="30">
        <v>9347028.73</v>
      </c>
      <c r="D193" s="30">
        <v>2008.5535</v>
      </c>
      <c r="E193" s="31">
        <v>4653.612029751759</v>
      </c>
    </row>
    <row r="194" spans="2:5" s="47" customFormat="1" ht="15">
      <c r="B194" s="29">
        <v>44593</v>
      </c>
      <c r="C194" s="30">
        <v>5611895.77</v>
      </c>
      <c r="D194" s="30">
        <v>1133.9180000000001</v>
      </c>
      <c r="E194" s="31">
        <v>4949.1195747840675</v>
      </c>
    </row>
    <row r="195" spans="2:5" s="47" customFormat="1" ht="15">
      <c r="B195" s="29">
        <v>44621</v>
      </c>
      <c r="C195" s="30">
        <v>3429148.1199999996</v>
      </c>
      <c r="D195" s="30">
        <v>658.0329999999999</v>
      </c>
      <c r="E195" s="31">
        <v>5211.209954515958</v>
      </c>
    </row>
    <row r="196" spans="2:5" s="47" customFormat="1" ht="15">
      <c r="B196" s="29">
        <v>44652</v>
      </c>
      <c r="C196" s="102">
        <v>7501162.529999998</v>
      </c>
      <c r="D196" s="30">
        <v>1360.4592</v>
      </c>
      <c r="E196" s="31">
        <v>5513.698999573085</v>
      </c>
    </row>
    <row r="197" spans="2:5" s="47" customFormat="1" ht="15">
      <c r="B197" s="29">
        <v>44682</v>
      </c>
      <c r="C197" s="102">
        <v>12462928.44</v>
      </c>
      <c r="D197" s="30">
        <v>2180.098</v>
      </c>
      <c r="E197" s="31">
        <v>5716.682662889467</v>
      </c>
    </row>
    <row r="198" spans="2:5" ht="15">
      <c r="B198" s="29">
        <v>44713</v>
      </c>
      <c r="C198" s="103">
        <v>7581675.820000001</v>
      </c>
      <c r="D198" s="30">
        <v>1325.2966000000001</v>
      </c>
      <c r="E198" s="31">
        <v>5720.73890478554</v>
      </c>
    </row>
    <row r="199" spans="2:5" ht="15">
      <c r="B199" s="29">
        <v>44743</v>
      </c>
      <c r="C199" s="102">
        <v>6150991.09</v>
      </c>
      <c r="D199" s="103">
        <v>1052.2479999999998</v>
      </c>
      <c r="E199" s="31">
        <v>5845.571661813565</v>
      </c>
    </row>
    <row r="200" spans="2:5" ht="15">
      <c r="B200" s="29">
        <v>44774</v>
      </c>
      <c r="C200" s="102">
        <v>7316283.039999996</v>
      </c>
      <c r="D200" s="103">
        <v>1279.24</v>
      </c>
      <c r="E200" s="31">
        <v>5719.241924892902</v>
      </c>
    </row>
    <row r="201" spans="2:6" ht="15">
      <c r="B201" s="29">
        <v>44805</v>
      </c>
      <c r="C201" s="102">
        <v>7148338.549999999</v>
      </c>
      <c r="D201" s="103">
        <v>1270.288</v>
      </c>
      <c r="E201" s="31">
        <v>5627.336910999709</v>
      </c>
      <c r="F201" s="30"/>
    </row>
    <row r="202" spans="2:6" s="47" customFormat="1" ht="15">
      <c r="B202" s="29">
        <v>44835</v>
      </c>
      <c r="C202" s="102">
        <v>10374034.42</v>
      </c>
      <c r="D202" s="103">
        <v>1970.959</v>
      </c>
      <c r="E202" s="31">
        <v>5263.445064052576</v>
      </c>
      <c r="F202" s="30"/>
    </row>
    <row r="203" spans="2:6" s="47" customFormat="1" ht="15">
      <c r="B203" s="115">
        <v>44866</v>
      </c>
      <c r="C203" s="102">
        <v>7883489.299999998</v>
      </c>
      <c r="D203" s="103">
        <v>1456.161</v>
      </c>
      <c r="E203" s="31">
        <v>5413.885758511592</v>
      </c>
      <c r="F203" s="30"/>
    </row>
    <row r="204" spans="2:5" ht="15">
      <c r="B204" s="115">
        <v>44896</v>
      </c>
      <c r="C204" s="113">
        <v>5261772.75</v>
      </c>
      <c r="D204" s="103">
        <v>986.9286</v>
      </c>
      <c r="E204" s="31">
        <v>5331.462427981112</v>
      </c>
    </row>
    <row r="205" spans="2:5" ht="15">
      <c r="B205" s="114">
        <v>44927</v>
      </c>
      <c r="C205" s="117">
        <v>8917802.409999996</v>
      </c>
      <c r="D205" s="27">
        <v>1674.9587999999997</v>
      </c>
      <c r="E205" s="28">
        <v>5324.192099531044</v>
      </c>
    </row>
    <row r="206" spans="2:5" s="47" customFormat="1" ht="15">
      <c r="B206" s="115">
        <v>44958</v>
      </c>
      <c r="C206" s="102">
        <v>6017163.449999999</v>
      </c>
      <c r="D206" s="103">
        <v>1129.161</v>
      </c>
      <c r="E206" s="31">
        <v>5328.879982571129</v>
      </c>
    </row>
    <row r="207" spans="2:5" s="47" customFormat="1" ht="15">
      <c r="B207" s="115">
        <v>44986</v>
      </c>
      <c r="C207" s="102">
        <v>3644021.2399999998</v>
      </c>
      <c r="D207" s="103">
        <v>672.012</v>
      </c>
      <c r="E207" s="31">
        <v>5422.553823443629</v>
      </c>
    </row>
    <row r="208" spans="2:5" s="47" customFormat="1" ht="15">
      <c r="B208" s="115">
        <v>45017</v>
      </c>
      <c r="C208" s="102">
        <v>3060483.7799999993</v>
      </c>
      <c r="D208" s="103">
        <v>561.5290000000001</v>
      </c>
      <c r="E208" s="31">
        <v>5450.268427810493</v>
      </c>
    </row>
    <row r="209" spans="2:5" s="47" customFormat="1" ht="15">
      <c r="B209" s="115">
        <v>45047</v>
      </c>
      <c r="C209" s="102">
        <v>1955178.7099999997</v>
      </c>
      <c r="D209" s="103">
        <v>370.7158</v>
      </c>
      <c r="E209" s="31">
        <v>5274.063608834584</v>
      </c>
    </row>
    <row r="210" spans="2:5" s="47" customFormat="1" ht="15">
      <c r="B210" s="115">
        <v>45078</v>
      </c>
      <c r="C210" s="102">
        <v>3201182.8899999997</v>
      </c>
      <c r="D210" s="103">
        <v>627.54224</v>
      </c>
      <c r="E210" s="31">
        <v>5101.143295150936</v>
      </c>
    </row>
    <row r="211" spans="2:5" s="47" customFormat="1" ht="15">
      <c r="B211" s="115">
        <v>45108</v>
      </c>
      <c r="C211" s="102">
        <v>3207081.1199999987</v>
      </c>
      <c r="D211" s="103">
        <v>616.788</v>
      </c>
      <c r="E211" s="31">
        <v>5199.649020408955</v>
      </c>
    </row>
    <row r="212" spans="2:5" s="47" customFormat="1" ht="15">
      <c r="B212" s="115">
        <v>45139</v>
      </c>
      <c r="C212" s="102">
        <v>2322882.1999999993</v>
      </c>
      <c r="D212" s="103">
        <v>454.56000000000006</v>
      </c>
      <c r="E212" s="31">
        <v>5110.177314325939</v>
      </c>
    </row>
    <row r="213" spans="2:5" s="47" customFormat="1" ht="15">
      <c r="B213" s="115">
        <v>45170</v>
      </c>
      <c r="C213" s="102">
        <v>5930311.82</v>
      </c>
      <c r="D213" s="103">
        <v>1223.2705</v>
      </c>
      <c r="E213" s="31">
        <v>4847.91533843087</v>
      </c>
    </row>
    <row r="214" spans="2:5" s="47" customFormat="1" ht="15">
      <c r="B214" s="115">
        <v>45200</v>
      </c>
      <c r="C214" s="102">
        <v>6630226.7700000005</v>
      </c>
      <c r="D214" s="103">
        <v>1434.001</v>
      </c>
      <c r="E214" s="31">
        <v>4623.585876160478</v>
      </c>
    </row>
    <row r="215" spans="2:5" s="47" customFormat="1" ht="15">
      <c r="B215" s="115">
        <v>45231</v>
      </c>
      <c r="C215" s="102">
        <v>4083068.6799999992</v>
      </c>
      <c r="D215" s="103">
        <v>864.751</v>
      </c>
      <c r="E215" s="31">
        <v>4721.66979858942</v>
      </c>
    </row>
    <row r="216" spans="2:5" ht="15">
      <c r="B216" s="116">
        <v>45261</v>
      </c>
      <c r="C216" s="118">
        <v>5966532.44</v>
      </c>
      <c r="D216" s="33">
        <v>1309.045</v>
      </c>
      <c r="E216" s="34">
        <v>4557.92768010267</v>
      </c>
    </row>
    <row r="217" spans="2:5" ht="15">
      <c r="B217" s="114">
        <v>45292</v>
      </c>
      <c r="C217" s="117">
        <v>5897478.450000001</v>
      </c>
      <c r="D217" s="27">
        <v>1227.9149899999998</v>
      </c>
      <c r="E217" s="28">
        <v>4802.83936431137</v>
      </c>
    </row>
    <row r="218" spans="2:5" s="47" customFormat="1" ht="15">
      <c r="B218" s="115">
        <v>45323</v>
      </c>
      <c r="C218" s="102">
        <v>3366684.11</v>
      </c>
      <c r="D218" s="103">
        <v>672.3000000000001</v>
      </c>
      <c r="E218" s="31">
        <v>5007.711006990926</v>
      </c>
    </row>
    <row r="219" spans="2:5" s="47" customFormat="1" ht="15">
      <c r="B219" s="115">
        <v>45352</v>
      </c>
      <c r="C219" s="102">
        <v>4226758.8100000005</v>
      </c>
      <c r="D219" s="103">
        <v>793.057</v>
      </c>
      <c r="E219" s="31">
        <v>5329.703678298029</v>
      </c>
    </row>
    <row r="220" spans="2:5" ht="15">
      <c r="B220" s="116">
        <v>45383</v>
      </c>
      <c r="C220" s="130">
        <v>3726107.3000000007</v>
      </c>
      <c r="D220" s="131">
        <v>707.125</v>
      </c>
      <c r="E220" s="132">
        <v>5269.375711507867</v>
      </c>
    </row>
    <row r="221" ht="15">
      <c r="B221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2024-05-08T17:04:07Z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6977400.00000000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