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Promedio" sheetId="1" r:id="rId1"/>
    <sheet name="Mercado Interno" sheetId="2" r:id="rId2"/>
    <sheet name="Exportación" sheetId="3" r:id="rId3"/>
    <sheet name="Listado Datos" sheetId="4" r:id="rId4"/>
    <sheet name="Metodología de cálculo" sheetId="5" r:id="rId5"/>
  </sheets>
  <definedNames>
    <definedName name="_ftn1" localSheetId="4">'Metodología de cálculo'!$B$40</definedName>
    <definedName name="_ftnref1" localSheetId="4">'Metodología de cálculo'!$B$17</definedName>
  </definedNames>
  <calcPr fullCalcOnLoad="1"/>
</workbook>
</file>

<file path=xl/sharedStrings.xml><?xml version="1.0" encoding="utf-8"?>
<sst xmlns="http://schemas.openxmlformats.org/spreadsheetml/2006/main" count="206" uniqueCount="73">
  <si>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</si>
  <si>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</si>
  <si>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</si>
  <si>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</si>
  <si>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</si>
  <si>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</si>
  <si>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</si>
  <si>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</si>
  <si>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</si>
  <si>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</si>
  <si>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</si>
  <si>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</si>
  <si>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</si>
  <si>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</si>
  <si>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</si>
  <si>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Fuente: INALE</t>
  </si>
  <si>
    <t>Tipo de cambio ($/US$)</t>
  </si>
  <si>
    <t>Considera Mercado Interno y Exportación ponderando según litros destinados a ambos mercado</t>
  </si>
  <si>
    <t>Precio promedio en $/lt de leche equivalente</t>
  </si>
  <si>
    <t>Fecha</t>
  </si>
  <si>
    <t>Precio promedio en US$/lt de leche equivalente</t>
  </si>
  <si>
    <t>Acceder al listado de datos</t>
  </si>
  <si>
    <t>Fuente: INALE, BCU</t>
  </si>
  <si>
    <t>Precio promedio de venta de la Industria  ($/lt de leche equivalente) *</t>
  </si>
  <si>
    <t>2017</t>
  </si>
  <si>
    <t xml:space="preserve"> Se determina para cada mes y considerando los principales productos de cada destino.</t>
  </si>
  <si>
    <t xml:space="preserve">* El indicador se determina en base a la ponderación del precio de exportación por el correspondiente volumen de leche equivalente y el de mercado interno ponderado por su leche equivalente. </t>
  </si>
  <si>
    <t>Metodología de cálculo</t>
  </si>
  <si>
    <t>Manteca</t>
  </si>
  <si>
    <t>Suero</t>
  </si>
  <si>
    <t xml:space="preserve">1- Determinación de la leche equivalente comercializada total: se realiza en base a los kilos (o litros) de productos comercializados en cada mes que se multiplican por </t>
  </si>
  <si>
    <t>conversores para determinar la leche equivalente utilizada.</t>
  </si>
  <si>
    <t>En el cuadro se detallan los productos incluidos en el cálculo del indicador por destino.</t>
  </si>
  <si>
    <t>Productos</t>
  </si>
  <si>
    <t>Exportación</t>
  </si>
  <si>
    <t>Mercado Interno</t>
  </si>
  <si>
    <t>Leche en polvo entera</t>
  </si>
  <si>
    <t>X</t>
  </si>
  <si>
    <t>Leche en polvo descremada</t>
  </si>
  <si>
    <t>Quesos pasta blanda</t>
  </si>
  <si>
    <t>Quesos pasta dura</t>
  </si>
  <si>
    <t>Quesos pasta semidura</t>
  </si>
  <si>
    <t>Queso pasteurizado</t>
  </si>
  <si>
    <t>Yogur</t>
  </si>
  <si>
    <t>Leche fluida</t>
  </si>
  <si>
    <t>Helado</t>
  </si>
  <si>
    <t>Dulce de leche</t>
  </si>
  <si>
    <t>Crema doble</t>
  </si>
  <si>
    <t>Leche UHT</t>
  </si>
  <si>
    <t>Caseína y caseinatos</t>
  </si>
  <si>
    <t>Acceder a la metodología</t>
  </si>
  <si>
    <t>Acceder a la hoja principal</t>
  </si>
  <si>
    <t>Precio promedio de venta de la Industria  en el Mercado Interno (US$/lt de leche equivalente)</t>
  </si>
  <si>
    <t>Cambio metodológico se incluyen todos los productos con este destino</t>
  </si>
  <si>
    <t>2016</t>
  </si>
  <si>
    <t>2018</t>
  </si>
  <si>
    <t>Fuente: INALE en base a datos de INE y BCU</t>
  </si>
  <si>
    <t>Se considera el valor de venta en puerta de planta y el volumen de leche equivalente que se vendió en el mes en particular.</t>
  </si>
  <si>
    <t xml:space="preserve">Precio promedio de venta de la Industria  en el Mercado Interno ($/lt de leche equivalente) </t>
  </si>
  <si>
    <t>Precio promedio de venta de la Industria  a la Exportación (US$/lt de leche equivalente)*</t>
  </si>
  <si>
    <t>Fuente: INALE en base a  Dirección Nacional de Aduanas</t>
  </si>
  <si>
    <t xml:space="preserve">Precio promedio de venta de la Industria  a la Exportación ($/lt de leche equivalente) </t>
  </si>
  <si>
    <t>Precio mercado interno  en US$/lt de leche equivalente</t>
  </si>
  <si>
    <t>Precio mercado interno en $/lt de leche equivalente</t>
  </si>
  <si>
    <t>Precio exportación  en US$/lt de leche equivalente</t>
  </si>
  <si>
    <t>Precio exportación en $/lt de leche equivalente</t>
  </si>
  <si>
    <t>2- Determinación de la facturación por destino: se suman los ingresos en dólares obtenidos por exportación y por mercado interno para los productos considerados en el indicador.</t>
  </si>
  <si>
    <t>3- Cálculo del precio recibido por la industria por litro de leche equivalente por mercado: surge del cociente entre el ingreso total del mes en dólares y pesos y la leche equivalente total del mes.</t>
  </si>
  <si>
    <t>Precio de venta de la industria por destino *</t>
  </si>
  <si>
    <t>2019</t>
  </si>
  <si>
    <t>2020</t>
  </si>
  <si>
    <t>2021</t>
  </si>
  <si>
    <t xml:space="preserve">Precio promedio de venta de la Industria  (US$/lt de leche equivalente)*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</si>
</sst>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#,"/>
    <numFmt numFmtId="179" formatCode="0.000"/>
    <numFmt numFmtId="180" formatCode="_ [$€-2]\ * #,##0.00_ ;_ [$€-2]\ * \-#,##0.00_ ;_ [$€-2]\ * &quot;-&quot;??_ "/>
    <numFmt numFmtId="181" formatCode="0.0"/>
    <numFmt numFmtId="182" formatCode="0.0000"/>
    <numFmt numFmtId="183" formatCode="_(* #,##0_);_(* \(#,##0\);_(* &quot;-&quot;??_);_(@_)"/>
    <numFmt numFmtId="184" formatCode="General_)"/>
    <numFmt numFmtId="185" formatCode="_ &quot;$U&quot;\ * #,##0_ ;_ &quot;$U&quot;\ * \-#,##0_ ;_ &quot;$U&quot;\ * &quot;-&quot;_ ;_ @_ "/>
    <numFmt numFmtId="186" formatCode="_ * #,##0_ ;_ * \-#,##0_ ;_ * &quot;-&quot;_ ;_ @_ "/>
    <numFmt numFmtId="187" formatCode="_ &quot;$U&quot;\ * #,##0.00_ ;_ &quot;$U&quot;\ * \-#,##0.00_ ;_ &quot;$U&quot;\ * &quot;-&quot;??_ ;_ @_ "/>
    <numFmt numFmtId="188" formatCode="_ * #,##0.00_ ;_ * \-#,##0.00_ ;_ * &quot;-&quot;??_ ;_ @_ "/>
    <numFmt numFmtId="189" formatCode="#,##0.000"/>
    <numFmt numFmtId="190" formatCode="0.000000"/>
    <numFmt numFmtId="191" formatCode="0.0%"/>
    <numFmt numFmtId="192" formatCode="#,##0.0"/>
    <numFmt numFmtId="193" formatCode="0.00000000%"/>
    <numFmt numFmtId="194" formatCode="0.00000000000000000000000"/>
    <numFmt numFmtId="195" formatCode="_ * #,##0_ ;_ * \-#,##0_ ;_ * &quot;-&quot;??_ ;_ @_ "/>
    <numFmt numFmtId="196" formatCode="_(* #,##0.0_);_(* \(#,##0.0\);_(* &quot;-&quot;??_);_(@_)"/>
    <numFmt numFmtId="197" formatCode="_ * #,##0.0000_ ;_ * \-#,##0.0000_ ;_ * &quot;-&quot;??_ ;_ @_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Calibri"/>
      <family val="2"/>
    </font>
    <font>
      <u val="single"/>
      <sz val="6"/>
      <color indexed="12"/>
      <name val="Helv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C0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 horizontal="center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9" fontId="59" fillId="0" borderId="13" xfId="85" applyFont="1" applyBorder="1" applyAlignment="1">
      <alignment/>
    </xf>
    <xf numFmtId="9" fontId="59" fillId="0" borderId="14" xfId="85" applyFont="1" applyBorder="1" applyAlignment="1">
      <alignment/>
    </xf>
    <xf numFmtId="0" fontId="59" fillId="0" borderId="15" xfId="0" applyFont="1" applyBorder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0" xfId="78">
      <alignment/>
      <protection/>
    </xf>
    <xf numFmtId="183" fontId="0" fillId="0" borderId="0" xfId="65" applyNumberFormat="1" applyAlignment="1">
      <alignment/>
    </xf>
    <xf numFmtId="17" fontId="0" fillId="0" borderId="19" xfId="78" applyNumberFormat="1" applyBorder="1" applyAlignment="1">
      <alignment horizontal="center"/>
      <protection/>
    </xf>
    <xf numFmtId="2" fontId="0" fillId="0" borderId="20" xfId="78" applyNumberFormat="1" applyBorder="1">
      <alignment/>
      <protection/>
    </xf>
    <xf numFmtId="2" fontId="0" fillId="0" borderId="21" xfId="78" applyNumberFormat="1" applyBorder="1">
      <alignment/>
      <protection/>
    </xf>
    <xf numFmtId="17" fontId="0" fillId="0" borderId="21" xfId="78" applyNumberFormat="1" applyBorder="1" applyAlignment="1">
      <alignment horizontal="center"/>
      <protection/>
    </xf>
    <xf numFmtId="0" fontId="59" fillId="0" borderId="0" xfId="78" applyFont="1" applyAlignment="1">
      <alignment wrapText="1"/>
      <protection/>
    </xf>
    <xf numFmtId="183" fontId="45" fillId="0" borderId="0" xfId="57" applyNumberFormat="1" applyAlignment="1" applyProtection="1">
      <alignment/>
      <protection/>
    </xf>
    <xf numFmtId="0" fontId="45" fillId="0" borderId="0" xfId="57" applyAlignment="1" applyProtection="1">
      <alignment/>
      <protection/>
    </xf>
    <xf numFmtId="0" fontId="60" fillId="0" borderId="0" xfId="78" applyFont="1">
      <alignment/>
      <protection/>
    </xf>
    <xf numFmtId="2" fontId="0" fillId="0" borderId="22" xfId="0" applyNumberFormat="1" applyBorder="1" applyAlignment="1">
      <alignment/>
    </xf>
    <xf numFmtId="0" fontId="4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49" fontId="59" fillId="0" borderId="24" xfId="0" applyNumberFormat="1" applyFont="1" applyBorder="1" applyAlignment="1">
      <alignment/>
    </xf>
    <xf numFmtId="49" fontId="59" fillId="0" borderId="25" xfId="0" applyNumberFormat="1" applyFont="1" applyBorder="1" applyAlignment="1">
      <alignment/>
    </xf>
    <xf numFmtId="2" fontId="59" fillId="0" borderId="16" xfId="0" applyNumberFormat="1" applyFont="1" applyBorder="1" applyAlignment="1">
      <alignment/>
    </xf>
    <xf numFmtId="2" fontId="59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2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3" fillId="0" borderId="16" xfId="0" applyFont="1" applyBorder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8" xfId="0" applyFont="1" applyBorder="1" applyAlignment="1">
      <alignment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0" xfId="57" applyAlignment="1" applyProtection="1">
      <alignment vertical="center"/>
      <protection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179" fontId="59" fillId="0" borderId="0" xfId="0" applyNumberFormat="1" applyFont="1" applyAlignment="1">
      <alignment/>
    </xf>
    <xf numFmtId="9" fontId="59" fillId="0" borderId="0" xfId="85" applyFont="1" applyAlignment="1">
      <alignment/>
    </xf>
    <xf numFmtId="0" fontId="60" fillId="0" borderId="0" xfId="0" applyFont="1" applyAlignment="1">
      <alignment horizontal="left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59" fillId="0" borderId="29" xfId="78" applyFont="1" applyBorder="1" applyAlignment="1">
      <alignment vertical="center" wrapText="1"/>
      <protection/>
    </xf>
    <xf numFmtId="2" fontId="0" fillId="0" borderId="21" xfId="0" applyNumberFormat="1" applyBorder="1" applyAlignment="1">
      <alignment/>
    </xf>
    <xf numFmtId="0" fontId="38" fillId="35" borderId="29" xfId="78" applyFont="1" applyFill="1" applyBorder="1" applyAlignment="1">
      <alignment vertical="center" wrapText="1"/>
      <protection/>
    </xf>
    <xf numFmtId="0" fontId="38" fillId="35" borderId="30" xfId="78" applyFont="1" applyFill="1" applyBorder="1" applyAlignment="1">
      <alignment vertical="center" wrapText="1"/>
      <protection/>
    </xf>
    <xf numFmtId="0" fontId="38" fillId="36" borderId="31" xfId="0" applyFont="1" applyFill="1" applyBorder="1" applyAlignment="1">
      <alignment vertical="center" wrapText="1"/>
    </xf>
    <xf numFmtId="0" fontId="38" fillId="36" borderId="32" xfId="0" applyFont="1" applyFill="1" applyBorder="1" applyAlignment="1">
      <alignment vertical="center" wrapText="1"/>
    </xf>
    <xf numFmtId="0" fontId="38" fillId="37" borderId="29" xfId="78" applyFont="1" applyFill="1" applyBorder="1" applyAlignment="1">
      <alignment vertical="center" wrapText="1"/>
      <protection/>
    </xf>
    <xf numFmtId="0" fontId="38" fillId="37" borderId="30" xfId="78" applyFont="1" applyFill="1" applyBorder="1" applyAlignment="1">
      <alignment vertical="center" wrapText="1"/>
      <protection/>
    </xf>
    <xf numFmtId="183" fontId="59" fillId="0" borderId="33" xfId="65" applyNumberFormat="1" applyFont="1" applyBorder="1" applyAlignment="1">
      <alignment wrapText="1"/>
    </xf>
    <xf numFmtId="2" fontId="0" fillId="0" borderId="34" xfId="78" applyNumberFormat="1" applyBorder="1">
      <alignment/>
      <protection/>
    </xf>
    <xf numFmtId="2" fontId="0" fillId="0" borderId="35" xfId="0" applyNumberFormat="1" applyBorder="1" applyAlignment="1">
      <alignment/>
    </xf>
    <xf numFmtId="49" fontId="60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59" fillId="0" borderId="24" xfId="0" applyNumberFormat="1" applyFont="1" applyBorder="1" applyAlignment="1">
      <alignment horizontal="center"/>
    </xf>
    <xf numFmtId="49" fontId="59" fillId="0" borderId="25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2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78" applyNumberFormat="1" applyBorder="1">
      <alignment/>
      <protection/>
    </xf>
    <xf numFmtId="17" fontId="0" fillId="0" borderId="0" xfId="0" applyNumberFormat="1" applyBorder="1" applyAlignment="1">
      <alignment/>
    </xf>
    <xf numFmtId="2" fontId="0" fillId="0" borderId="20" xfId="0" applyNumberFormat="1" applyBorder="1" applyAlignment="1">
      <alignment/>
    </xf>
    <xf numFmtId="17" fontId="0" fillId="0" borderId="34" xfId="78" applyNumberFormat="1" applyBorder="1" applyAlignment="1">
      <alignment horizontal="center"/>
      <protection/>
    </xf>
    <xf numFmtId="17" fontId="0" fillId="0" borderId="35" xfId="78" applyNumberForma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83" fontId="64" fillId="0" borderId="15" xfId="65" applyNumberFormat="1" applyFont="1" applyBorder="1" applyAlignment="1">
      <alignment horizontal="center"/>
    </xf>
    <xf numFmtId="183" fontId="64" fillId="0" borderId="12" xfId="65" applyNumberFormat="1" applyFont="1" applyBorder="1" applyAlignment="1">
      <alignment horizontal="center"/>
    </xf>
    <xf numFmtId="2" fontId="59" fillId="0" borderId="0" xfId="0" applyNumberFormat="1" applyFont="1" applyBorder="1" applyAlignment="1">
      <alignment/>
    </xf>
    <xf numFmtId="49" fontId="59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9" fontId="59" fillId="0" borderId="0" xfId="85" applyFont="1" applyBorder="1" applyAlignment="1">
      <alignment/>
    </xf>
    <xf numFmtId="0" fontId="60" fillId="0" borderId="0" xfId="0" applyFont="1" applyBorder="1" applyAlignment="1">
      <alignment horizontal="left"/>
    </xf>
    <xf numFmtId="17" fontId="0" fillId="0" borderId="0" xfId="78" applyNumberFormat="1" applyBorder="1" applyAlignment="1">
      <alignment horizontal="center"/>
      <protection/>
    </xf>
    <xf numFmtId="0" fontId="59" fillId="0" borderId="25" xfId="0" applyNumberFormat="1" applyFont="1" applyBorder="1" applyAlignment="1">
      <alignment horizontal="left"/>
    </xf>
    <xf numFmtId="0" fontId="59" fillId="0" borderId="37" xfId="0" applyNumberFormat="1" applyFont="1" applyBorder="1" applyAlignment="1">
      <alignment horizontal="left"/>
    </xf>
    <xf numFmtId="0" fontId="59" fillId="0" borderId="25" xfId="0" applyNumberFormat="1" applyFont="1" applyBorder="1" applyAlignment="1">
      <alignment horizontal="center"/>
    </xf>
    <xf numFmtId="0" fontId="59" fillId="0" borderId="37" xfId="0" applyNumberFormat="1" applyFont="1" applyBorder="1" applyAlignment="1">
      <alignment horizontal="center"/>
    </xf>
    <xf numFmtId="17" fontId="0" fillId="0" borderId="29" xfId="78" applyNumberFormat="1" applyBorder="1" applyAlignment="1">
      <alignment horizontal="center"/>
      <protection/>
    </xf>
    <xf numFmtId="2" fontId="0" fillId="0" borderId="29" xfId="78" applyNumberFormat="1" applyBorder="1">
      <alignment/>
      <protection/>
    </xf>
    <xf numFmtId="2" fontId="0" fillId="0" borderId="30" xfId="78" applyNumberFormat="1" applyBorder="1">
      <alignment/>
      <protection/>
    </xf>
    <xf numFmtId="2" fontId="0" fillId="0" borderId="36" xfId="78" applyNumberFormat="1" applyBorder="1">
      <alignment/>
      <protection/>
    </xf>
    <xf numFmtId="2" fontId="0" fillId="0" borderId="36" xfId="0" applyNumberFormat="1" applyBorder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Hyperlink" xfId="57"/>
    <cellStyle name="Hipervínculo 2" xfId="58"/>
    <cellStyle name="Hipervínculo 3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Millares 2 2" xfId="66"/>
    <cellStyle name="Millares 2 3" xfId="67"/>
    <cellStyle name="Millares 2 4" xfId="68"/>
    <cellStyle name="Millares 2 5" xfId="69"/>
    <cellStyle name="Millares 2 6" xfId="70"/>
    <cellStyle name="Millares 2 7" xfId="71"/>
    <cellStyle name="Millares 3" xfId="72"/>
    <cellStyle name="Millares 4" xfId="73"/>
    <cellStyle name="Currency" xfId="74"/>
    <cellStyle name="Currency [0]" xfId="75"/>
    <cellStyle name="Neutral" xfId="76"/>
    <cellStyle name="Normal 2" xfId="77"/>
    <cellStyle name="Normal 2 2" xfId="78"/>
    <cellStyle name="Normal 2 2 2" xfId="79"/>
    <cellStyle name="Normal 2 2 3" xfId="80"/>
    <cellStyle name="Normal 2 3" xfId="81"/>
    <cellStyle name="Normal 3" xfId="82"/>
    <cellStyle name="Notas" xfId="83"/>
    <cellStyle name="Notas al pie" xfId="84"/>
    <cellStyle name="Percent" xfId="85"/>
    <cellStyle name="Porcentaje 2" xfId="86"/>
    <cellStyle name="Porcentaje 3" xfId="87"/>
    <cellStyle name="Porcentual 2" xfId="88"/>
    <cellStyle name="Porcentual 2 2" xfId="89"/>
    <cellStyle name="Porcentual 3" xfId="90"/>
    <cellStyle name="Salida" xfId="91"/>
    <cellStyle name="subtitulos de las filas" xfId="92"/>
    <cellStyle name="Texto de advertencia" xfId="93"/>
    <cellStyle name="Texto explicativo" xfId="94"/>
    <cellStyle name="Título" xfId="95"/>
    <cellStyle name="Título 2" xfId="96"/>
    <cellStyle name="Título 3" xfId="97"/>
    <cellStyle name="titulo del informe" xfId="98"/>
    <cellStyle name="titulos de las columnas" xfId="99"/>
    <cellStyle name="titulos de las filas" xfId="100"/>
    <cellStyle name="Total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0</xdr:rowOff>
    </xdr:from>
    <xdr:to>
      <xdr:col>9</xdr:col>
      <xdr:colOff>142875</xdr:colOff>
      <xdr:row>8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0"/>
          <a:ext cx="2162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95250</xdr:rowOff>
    </xdr:from>
    <xdr:to>
      <xdr:col>10</xdr:col>
      <xdr:colOff>152400</xdr:colOff>
      <xdr:row>8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95250"/>
          <a:ext cx="20764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0</xdr:row>
      <xdr:rowOff>171450</xdr:rowOff>
    </xdr:from>
    <xdr:to>
      <xdr:col>10</xdr:col>
      <xdr:colOff>400050</xdr:colOff>
      <xdr:row>8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71450"/>
          <a:ext cx="2228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0</xdr:colOff>
      <xdr:row>8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23050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2190750</xdr:colOff>
      <xdr:row>0</xdr:row>
      <xdr:rowOff>0</xdr:rowOff>
    </xdr:from>
    <xdr:to>
      <xdr:col>3</xdr:col>
      <xdr:colOff>742950</xdr:colOff>
      <xdr:row>8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0"/>
          <a:ext cx="2124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8:S53"/>
  <sheetViews>
    <sheetView showGridLines="0" tabSelected="1" workbookViewId="0" topLeftCell="A1">
      <selection activeCell="C38" sqref="C38"/>
    </sheetView>
  </sheetViews>
  <sheetFormatPr defaultColWidth="11.421875" defaultRowHeight="15"/>
  <cols>
    <col min="1" max="1" width="16.28125" style="1" customWidth="1"/>
    <col min="2" max="2" width="11.421875" style="29" customWidth="1"/>
    <col min="10" max="10" width="11.421875" style="0" customWidth="1"/>
    <col min="16" max="16" width="11.421875" style="0" customWidth="1"/>
  </cols>
  <sheetData>
    <row r="1" ht="15"/>
    <row r="2" ht="15"/>
    <row r="3" ht="15"/>
    <row r="4" ht="15"/>
    <row r="5" ht="15"/>
    <row r="6" ht="15"/>
    <row r="7" ht="15"/>
    <row r="8" spans="3:16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="1" customFormat="1" ht="15.75" thickBot="1">
      <c r="B9" s="29"/>
    </row>
    <row r="10" spans="3:16" ht="15.75" thickBot="1">
      <c r="C10" s="1"/>
      <c r="D10" s="1"/>
      <c r="E10" s="86" t="s">
        <v>72</v>
      </c>
      <c r="F10" s="87"/>
      <c r="G10" s="87"/>
      <c r="H10" s="87"/>
      <c r="I10" s="87"/>
      <c r="J10" s="87"/>
      <c r="K10" s="88"/>
      <c r="L10" s="1"/>
      <c r="M10" s="23" t="s">
        <v>21</v>
      </c>
      <c r="N10" s="1"/>
      <c r="O10" s="1"/>
      <c r="P10" s="1"/>
    </row>
    <row r="11" spans="2:13" s="1" customFormat="1" ht="15">
      <c r="B11" s="29"/>
      <c r="D11" s="83" t="s">
        <v>17</v>
      </c>
      <c r="E11" s="84"/>
      <c r="F11" s="84"/>
      <c r="G11" s="84"/>
      <c r="H11" s="84"/>
      <c r="I11" s="84"/>
      <c r="J11" s="84"/>
      <c r="K11" s="84"/>
      <c r="L11" s="85"/>
      <c r="M11" s="23" t="s">
        <v>50</v>
      </c>
    </row>
    <row r="12" spans="3:16" ht="15.75" thickBo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8" ht="15.75" thickBot="1">
      <c r="B13" s="30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  <c r="R13" s="1"/>
    </row>
    <row r="14" spans="2:16" s="1" customFormat="1" ht="15">
      <c r="B14" s="31">
        <v>2016</v>
      </c>
      <c r="C14" s="9">
        <v>0.5299476947210516</v>
      </c>
      <c r="D14" s="10">
        <v>0.4628945785150733</v>
      </c>
      <c r="E14" s="10">
        <v>0.430203831255616</v>
      </c>
      <c r="F14" s="10">
        <v>0.3635834890951343</v>
      </c>
      <c r="G14" s="10">
        <v>0.3873194739683876</v>
      </c>
      <c r="H14" s="10">
        <v>0.4285375186247235</v>
      </c>
      <c r="I14" s="10">
        <v>0.4354120101061156</v>
      </c>
      <c r="J14" s="10">
        <v>0.448937474511159</v>
      </c>
      <c r="K14" s="10">
        <v>0.4846611997576998</v>
      </c>
      <c r="L14" s="10">
        <v>0.5010551456713546</v>
      </c>
      <c r="M14" s="10">
        <v>0.5452125086787613</v>
      </c>
      <c r="N14" s="11">
        <v>0.625565884435631</v>
      </c>
      <c r="O14" s="32">
        <f aca="true" t="shared" si="0" ref="O14:O19">AVERAGE(C14:N14)</f>
        <v>0.47027756744505905</v>
      </c>
      <c r="P14" s="5"/>
    </row>
    <row r="15" spans="2:16" s="1" customFormat="1" ht="15">
      <c r="B15" s="31">
        <v>2017</v>
      </c>
      <c r="C15" s="9">
        <v>0.5175094842267891</v>
      </c>
      <c r="D15" s="10">
        <v>0.6381485593659562</v>
      </c>
      <c r="E15" s="10">
        <v>0.5835494725415942</v>
      </c>
      <c r="F15" s="10">
        <v>0.5963059485714244</v>
      </c>
      <c r="G15" s="10">
        <v>0.6001640103365519</v>
      </c>
      <c r="H15" s="10">
        <v>0.5806378065132707</v>
      </c>
      <c r="I15" s="10">
        <v>0.605132969726573</v>
      </c>
      <c r="J15" s="10">
        <v>0.6171504888630583</v>
      </c>
      <c r="K15" s="10">
        <v>0.580398913839356</v>
      </c>
      <c r="L15" s="10">
        <v>0.5327006119922103</v>
      </c>
      <c r="M15" s="10">
        <v>0.5445237422483087</v>
      </c>
      <c r="N15" s="11">
        <v>0.6944040502558942</v>
      </c>
      <c r="O15" s="32">
        <f t="shared" si="0"/>
        <v>0.5908855048734155</v>
      </c>
      <c r="P15" s="5">
        <f>O15/O14-1</f>
        <v>0.2564611747985337</v>
      </c>
    </row>
    <row r="16" spans="2:16" s="47" customFormat="1" ht="15">
      <c r="B16" s="31">
        <v>2018</v>
      </c>
      <c r="C16" s="9">
        <v>0.6333835769734072</v>
      </c>
      <c r="D16" s="10">
        <v>0.638876313795739</v>
      </c>
      <c r="E16" s="10">
        <v>0.5908328966969671</v>
      </c>
      <c r="F16" s="10">
        <v>0.5731035338609511</v>
      </c>
      <c r="G16" s="10">
        <v>0.572561559149036</v>
      </c>
      <c r="H16" s="10">
        <v>0.5473963986382833</v>
      </c>
      <c r="I16" s="10">
        <v>0.4895842945192842</v>
      </c>
      <c r="J16" s="10">
        <v>0.5129544106111974</v>
      </c>
      <c r="K16" s="10">
        <v>0.4996876166885825</v>
      </c>
      <c r="L16" s="10">
        <v>0.446063197950862</v>
      </c>
      <c r="M16" s="10">
        <v>0.5005219226643522</v>
      </c>
      <c r="N16" s="11">
        <v>0.5492809373669016</v>
      </c>
      <c r="O16" s="32">
        <f t="shared" si="0"/>
        <v>0.546187221576297</v>
      </c>
      <c r="P16" s="5">
        <f>O16/O15-1</f>
        <v>-0.0756462680645622</v>
      </c>
    </row>
    <row r="17" spans="2:16" s="47" customFormat="1" ht="15">
      <c r="B17" s="31">
        <v>2019</v>
      </c>
      <c r="C17" s="9">
        <v>0.5394208460131935</v>
      </c>
      <c r="D17" s="10">
        <v>0.532439956614711</v>
      </c>
      <c r="E17" s="10">
        <v>0.5251545412421896</v>
      </c>
      <c r="F17" s="10">
        <v>0.5232062698388275</v>
      </c>
      <c r="G17" s="10">
        <v>0.4712639431111657</v>
      </c>
      <c r="H17" s="10">
        <v>0.52605196078426</v>
      </c>
      <c r="I17" s="10">
        <v>0.5470460517069957</v>
      </c>
      <c r="J17" s="10">
        <v>0.5347580840315839</v>
      </c>
      <c r="K17" s="10">
        <v>0.5406196525282987</v>
      </c>
      <c r="L17" s="10">
        <v>0.5353964755030485</v>
      </c>
      <c r="M17" s="10">
        <v>0.5325020253339814</v>
      </c>
      <c r="N17" s="11">
        <v>0.4907530022073579</v>
      </c>
      <c r="O17" s="32">
        <f t="shared" si="0"/>
        <v>0.5248844007429677</v>
      </c>
      <c r="P17" s="5">
        <f>O17/O16-1</f>
        <v>-0.03900278144891278</v>
      </c>
    </row>
    <row r="18" spans="2:16" s="47" customFormat="1" ht="15">
      <c r="B18" s="31" t="s">
        <v>70</v>
      </c>
      <c r="C18" s="9">
        <v>0.5270301601055529</v>
      </c>
      <c r="D18" s="10">
        <v>0.5766312211899544</v>
      </c>
      <c r="E18" s="10">
        <v>0.5218534690336522</v>
      </c>
      <c r="F18" s="10">
        <v>0.5168007051383408</v>
      </c>
      <c r="G18" s="10">
        <v>0.5024139869389858</v>
      </c>
      <c r="H18" s="10">
        <v>0.5003498774203297</v>
      </c>
      <c r="I18" s="10">
        <v>0.4634407417609285</v>
      </c>
      <c r="J18" s="10">
        <v>0.4862605893036123</v>
      </c>
      <c r="K18" s="10">
        <v>0.4878751517985412</v>
      </c>
      <c r="L18" s="10">
        <v>0.4393275451357551</v>
      </c>
      <c r="M18" s="10">
        <v>0.453036567751885</v>
      </c>
      <c r="N18" s="11">
        <v>0.5896650505973989</v>
      </c>
      <c r="O18" s="32">
        <f t="shared" si="0"/>
        <v>0.5053904221812447</v>
      </c>
      <c r="P18" s="5">
        <f>O18/O17-1</f>
        <v>-0.03713956546266084</v>
      </c>
    </row>
    <row r="19" spans="2:16" s="47" customFormat="1" ht="15">
      <c r="B19" s="31" t="s">
        <v>71</v>
      </c>
      <c r="C19" s="9">
        <v>0.5184862494715072</v>
      </c>
      <c r="D19" s="10">
        <v>0.560526979469597</v>
      </c>
      <c r="E19" s="10">
        <v>0.5258330205201482</v>
      </c>
      <c r="F19" s="10">
        <v>0.5501149847275445</v>
      </c>
      <c r="G19" s="10">
        <v>0.5389348164291617</v>
      </c>
      <c r="H19" s="10">
        <v>0.5603629254516149</v>
      </c>
      <c r="I19" s="10">
        <v>0.5575818740732057</v>
      </c>
      <c r="J19" s="10">
        <v>0.5787702353841041</v>
      </c>
      <c r="K19" s="10">
        <v>0.559893396804091</v>
      </c>
      <c r="L19" s="10">
        <v>0.5466972823273573</v>
      </c>
      <c r="M19" s="10">
        <v>0.5532265897884049</v>
      </c>
      <c r="N19" s="11">
        <v>0.5910487273877245</v>
      </c>
      <c r="O19" s="32">
        <f t="shared" si="0"/>
        <v>0.553456423486205</v>
      </c>
      <c r="P19" s="5">
        <f>O19/O18-1</f>
        <v>0.09510667237718784</v>
      </c>
    </row>
    <row r="20" spans="2:16" s="47" customFormat="1" ht="15">
      <c r="B20" s="107">
        <v>2022</v>
      </c>
      <c r="C20" s="9">
        <v>0.6215815263796521</v>
      </c>
      <c r="D20" s="10">
        <v>0.580079372477507</v>
      </c>
      <c r="E20" s="10">
        <v>0.6055440160313379</v>
      </c>
      <c r="F20" s="10">
        <v>0.6663188479873977</v>
      </c>
      <c r="G20" s="10">
        <v>0.6582583576243035</v>
      </c>
      <c r="H20" s="10">
        <v>0.7271977367538242</v>
      </c>
      <c r="I20" s="10">
        <v>0.656373712926489</v>
      </c>
      <c r="J20" s="10">
        <v>0.6468810946927402</v>
      </c>
      <c r="K20" s="10">
        <v>0.66</v>
      </c>
      <c r="L20" s="10">
        <v>0.71</v>
      </c>
      <c r="M20" s="10">
        <v>0.69</v>
      </c>
      <c r="N20" s="11">
        <v>0.73</v>
      </c>
      <c r="O20" s="101">
        <v>0.6626862220727711</v>
      </c>
      <c r="P20" s="5">
        <v>0.19735934745960826</v>
      </c>
    </row>
    <row r="21" spans="2:18" s="47" customFormat="1" ht="15.75" thickBot="1">
      <c r="B21" s="108">
        <v>2023</v>
      </c>
      <c r="C21" s="14">
        <v>0.68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54"/>
      <c r="O21" s="33"/>
      <c r="P21" s="6"/>
      <c r="R21" s="8"/>
    </row>
    <row r="22" spans="2:19" s="1" customFormat="1" ht="15">
      <c r="B22" s="105" t="s">
        <v>15</v>
      </c>
      <c r="C22" s="105"/>
      <c r="D22" s="105"/>
      <c r="E22" s="105"/>
      <c r="F22" s="105"/>
      <c r="G22" s="2"/>
      <c r="H22" s="2"/>
      <c r="I22" s="2"/>
      <c r="J22" s="2"/>
      <c r="K22" s="2"/>
      <c r="L22" s="2"/>
      <c r="M22" s="2"/>
      <c r="N22" s="2"/>
      <c r="O22" s="10"/>
      <c r="R22" s="8"/>
      <c r="S22"/>
    </row>
    <row r="23" spans="2:18" s="1" customFormat="1" ht="15">
      <c r="B23" s="34" t="s">
        <v>26</v>
      </c>
      <c r="G23" s="2"/>
      <c r="H23" s="2"/>
      <c r="I23" s="2"/>
      <c r="J23" s="2"/>
      <c r="K23" s="2"/>
      <c r="L23" s="2"/>
      <c r="M23" s="2"/>
      <c r="O23" s="13"/>
      <c r="R23" s="8"/>
    </row>
    <row r="24" spans="2:18" s="1" customFormat="1" ht="15">
      <c r="B24" s="26" t="s">
        <v>25</v>
      </c>
      <c r="G24" s="2"/>
      <c r="H24" s="2"/>
      <c r="I24" s="2"/>
      <c r="J24" s="2"/>
      <c r="K24" s="2"/>
      <c r="L24" s="2"/>
      <c r="R24" s="8"/>
    </row>
    <row r="25" spans="2:18" s="1" customFormat="1" ht="15">
      <c r="B25" s="26"/>
      <c r="D25" s="26"/>
      <c r="F25" s="47"/>
      <c r="G25" s="47"/>
      <c r="H25" s="47"/>
      <c r="I25" s="47"/>
      <c r="J25" s="47"/>
      <c r="M25" s="26"/>
      <c r="R25" s="8"/>
    </row>
    <row r="26" spans="11:14" s="1" customFormat="1" ht="15.75" thickBot="1">
      <c r="K26" s="2"/>
      <c r="L26" s="2"/>
      <c r="M26" s="2"/>
      <c r="N26" s="2"/>
    </row>
    <row r="27" spans="3:18" ht="15.75" thickBot="1">
      <c r="C27" s="1"/>
      <c r="D27" s="1"/>
      <c r="E27" s="89" t="s">
        <v>23</v>
      </c>
      <c r="F27" s="90"/>
      <c r="G27" s="90"/>
      <c r="H27" s="90"/>
      <c r="I27" s="90"/>
      <c r="J27" s="90"/>
      <c r="K27" s="91"/>
      <c r="L27" s="1"/>
      <c r="M27" s="1"/>
      <c r="N27" s="1"/>
      <c r="O27" s="1"/>
      <c r="P27" s="1"/>
      <c r="R27" s="8"/>
    </row>
    <row r="28" spans="2:18" s="1" customFormat="1" ht="15">
      <c r="B28" s="29"/>
      <c r="D28" s="83" t="s">
        <v>17</v>
      </c>
      <c r="E28" s="84"/>
      <c r="F28" s="84"/>
      <c r="G28" s="84"/>
      <c r="H28" s="84"/>
      <c r="I28" s="84"/>
      <c r="J28" s="84"/>
      <c r="K28" s="84"/>
      <c r="L28" s="85"/>
      <c r="O28" s="13"/>
      <c r="R28" s="8"/>
    </row>
    <row r="29" spans="3:18" ht="15.75" thickBot="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R29" s="8"/>
    </row>
    <row r="30" spans="2:16" s="1" customFormat="1" ht="15.75" thickBot="1">
      <c r="B30" s="30"/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3" t="s">
        <v>6</v>
      </c>
      <c r="I30" s="3" t="s">
        <v>7</v>
      </c>
      <c r="J30" s="3" t="s">
        <v>8</v>
      </c>
      <c r="K30" s="3" t="s">
        <v>9</v>
      </c>
      <c r="L30" s="3" t="s">
        <v>10</v>
      </c>
      <c r="M30" s="3" t="s">
        <v>11</v>
      </c>
      <c r="N30" s="3" t="s">
        <v>12</v>
      </c>
      <c r="O30" s="7" t="s">
        <v>13</v>
      </c>
      <c r="P30" s="4" t="s">
        <v>14</v>
      </c>
    </row>
    <row r="31" spans="2:16" s="1" customFormat="1" ht="15">
      <c r="B31" s="31">
        <v>2016</v>
      </c>
      <c r="C31" s="9">
        <v>16.33192805591337</v>
      </c>
      <c r="D31" s="10">
        <v>14.697828657010607</v>
      </c>
      <c r="E31" s="10">
        <v>13.836645824674376</v>
      </c>
      <c r="F31" s="10">
        <v>11.458333658833158</v>
      </c>
      <c r="G31" s="10">
        <v>12.165704677347055</v>
      </c>
      <c r="H31" s="10">
        <v>13.19038482326899</v>
      </c>
      <c r="I31" s="10">
        <v>13.079776783587711</v>
      </c>
      <c r="J31" s="10">
        <v>12.970252576101894</v>
      </c>
      <c r="K31" s="10">
        <v>13.9485493290266</v>
      </c>
      <c r="L31" s="10">
        <v>14.105203405794303</v>
      </c>
      <c r="M31" s="10">
        <v>15.665045799358168</v>
      </c>
      <c r="N31" s="11">
        <v>18.041320107123596</v>
      </c>
      <c r="O31" s="32">
        <f aca="true" t="shared" si="1" ref="O31:O38">AVERAGE(C31:N31)</f>
        <v>14.124247808169985</v>
      </c>
      <c r="P31" s="5"/>
    </row>
    <row r="32" spans="2:16" s="1" customFormat="1" ht="15">
      <c r="B32" s="31">
        <v>2017</v>
      </c>
      <c r="C32" s="9">
        <v>14.806463853212664</v>
      </c>
      <c r="D32" s="10">
        <v>18.162984296673844</v>
      </c>
      <c r="E32" s="10">
        <v>16.58214181174194</v>
      </c>
      <c r="F32" s="10">
        <v>16.936877857274165</v>
      </c>
      <c r="G32" s="10">
        <v>16.88321377477754</v>
      </c>
      <c r="H32" s="10">
        <v>16.477339673233594</v>
      </c>
      <c r="I32" s="10">
        <v>17.331613385938777</v>
      </c>
      <c r="J32" s="10">
        <v>17.696173117659335</v>
      </c>
      <c r="K32" s="10">
        <v>16.779912998009625</v>
      </c>
      <c r="L32" s="10">
        <v>15.634762961971374</v>
      </c>
      <c r="M32" s="10">
        <v>15.916973509660313</v>
      </c>
      <c r="N32" s="11">
        <v>20.054388971390225</v>
      </c>
      <c r="O32" s="32">
        <f t="shared" si="1"/>
        <v>16.93857051762862</v>
      </c>
      <c r="P32" s="5">
        <f>O32/O31-1</f>
        <v>0.19925469643988603</v>
      </c>
    </row>
    <row r="33" spans="2:16" s="47" customFormat="1" ht="15">
      <c r="B33" s="31">
        <v>2018</v>
      </c>
      <c r="C33" s="9">
        <v>18.069800067474333</v>
      </c>
      <c r="D33" s="10">
        <v>18.220752469454474</v>
      </c>
      <c r="E33" s="10">
        <v>16.77492760302029</v>
      </c>
      <c r="F33" s="10">
        <v>16.228572768340552</v>
      </c>
      <c r="G33" s="10">
        <v>17.498626370712838</v>
      </c>
      <c r="H33" s="10">
        <v>17.169635439688392</v>
      </c>
      <c r="I33" s="10">
        <v>15.248592437097626</v>
      </c>
      <c r="J33" s="10">
        <v>16.06880986680637</v>
      </c>
      <c r="K33" s="10">
        <v>16.422733210086953</v>
      </c>
      <c r="L33" s="10">
        <v>14.669234327812049</v>
      </c>
      <c r="M33" s="10">
        <v>16.28548179773003</v>
      </c>
      <c r="N33" s="11">
        <v>17.694536116337368</v>
      </c>
      <c r="O33" s="32">
        <f t="shared" si="1"/>
        <v>16.695975206213443</v>
      </c>
      <c r="P33" s="5">
        <f>O33/O32-1</f>
        <v>-0.01432206520394963</v>
      </c>
    </row>
    <row r="34" spans="2:16" s="47" customFormat="1" ht="15">
      <c r="B34" s="31">
        <v>2019</v>
      </c>
      <c r="C34" s="9">
        <v>17.584040738338082</v>
      </c>
      <c r="D34" s="10">
        <v>17.362866985205724</v>
      </c>
      <c r="E34" s="10">
        <v>17.494473232401063</v>
      </c>
      <c r="F34" s="10">
        <v>17.860169227218215</v>
      </c>
      <c r="G34" s="10">
        <v>16.57105403161792</v>
      </c>
      <c r="H34" s="10">
        <v>18.543331617645165</v>
      </c>
      <c r="I34" s="10">
        <v>19.049784658592714</v>
      </c>
      <c r="J34" s="10">
        <v>19.224553120935443</v>
      </c>
      <c r="K34" s="10">
        <v>19.835875670915808</v>
      </c>
      <c r="L34" s="10">
        <v>19.97082393273921</v>
      </c>
      <c r="M34" s="10">
        <v>20.042843731545727</v>
      </c>
      <c r="N34" s="11">
        <v>18.444951587963548</v>
      </c>
      <c r="O34" s="32">
        <f t="shared" si="1"/>
        <v>18.498730711259885</v>
      </c>
      <c r="P34" s="5">
        <f>O34/O33-1</f>
        <v>0.10797545413073828</v>
      </c>
    </row>
    <row r="35" spans="2:16" s="47" customFormat="1" ht="15">
      <c r="B35" s="31" t="s">
        <v>70</v>
      </c>
      <c r="C35" s="9">
        <v>19.812117778687945</v>
      </c>
      <c r="D35" s="10">
        <v>21.93735817895062</v>
      </c>
      <c r="E35" s="10">
        <v>22.618694908325587</v>
      </c>
      <c r="F35" s="10">
        <v>22.424499396657744</v>
      </c>
      <c r="G35" s="10">
        <v>21.819839452760153</v>
      </c>
      <c r="H35" s="10">
        <v>21.302896381047955</v>
      </c>
      <c r="I35" s="10">
        <v>19.95112393280797</v>
      </c>
      <c r="J35" s="10">
        <v>20.747280563817228</v>
      </c>
      <c r="K35" s="10">
        <v>20.730303075071813</v>
      </c>
      <c r="L35" s="10">
        <v>18.754892901845384</v>
      </c>
      <c r="M35" s="10">
        <v>19.35734646690254</v>
      </c>
      <c r="N35" s="11">
        <v>24.999439485127326</v>
      </c>
      <c r="O35" s="32">
        <f t="shared" si="1"/>
        <v>21.20464937683352</v>
      </c>
      <c r="P35" s="5">
        <f>O35/O34-1</f>
        <v>0.1462759098345372</v>
      </c>
    </row>
    <row r="36" spans="2:16" s="47" customFormat="1" ht="15">
      <c r="B36" s="31" t="s">
        <v>71</v>
      </c>
      <c r="C36" s="9">
        <v>21.92678349015004</v>
      </c>
      <c r="D36" s="10">
        <v>23.951317832735874</v>
      </c>
      <c r="E36" s="10">
        <v>23.275472820303843</v>
      </c>
      <c r="F36" s="10">
        <v>24.254569676637438</v>
      </c>
      <c r="G36" s="10">
        <v>23.70504790063668</v>
      </c>
      <c r="H36" s="10">
        <v>24.434065001392216</v>
      </c>
      <c r="I36" s="10">
        <v>24.438813540628605</v>
      </c>
      <c r="J36" s="10">
        <v>25.015607113771747</v>
      </c>
      <c r="K36" s="10">
        <v>23.904648576550667</v>
      </c>
      <c r="L36" s="10">
        <v>23.844748665990014</v>
      </c>
      <c r="M36" s="10">
        <v>24.33643768479193</v>
      </c>
      <c r="N36" s="11">
        <v>26.19823484146089</v>
      </c>
      <c r="O36" s="32">
        <f t="shared" si="1"/>
        <v>24.10714559542083</v>
      </c>
      <c r="P36" s="5">
        <f>O36/O35-1</f>
        <v>0.13688017976653466</v>
      </c>
    </row>
    <row r="37" spans="2:16" s="47" customFormat="1" ht="15">
      <c r="B37" s="107">
        <v>2022</v>
      </c>
      <c r="C37" s="9">
        <v>27.669701646790216</v>
      </c>
      <c r="D37" s="10">
        <v>25.047247224206274</v>
      </c>
      <c r="E37" s="10">
        <v>25.579995869211807</v>
      </c>
      <c r="F37" s="10">
        <v>27.41835427583343</v>
      </c>
      <c r="G37" s="10">
        <v>26.829294140051363</v>
      </c>
      <c r="H37" s="10">
        <v>28.924289979383353</v>
      </c>
      <c r="I37" s="10">
        <v>26.970395864149438</v>
      </c>
      <c r="J37" s="10">
        <v>26.2</v>
      </c>
      <c r="K37" s="10">
        <v>27</v>
      </c>
      <c r="L37" s="10">
        <v>29.1</v>
      </c>
      <c r="M37" s="10">
        <v>27.6</v>
      </c>
      <c r="N37" s="11">
        <v>28.5</v>
      </c>
      <c r="O37" s="101">
        <v>27.23660658330216</v>
      </c>
      <c r="P37" s="5">
        <v>0.12981466327045266</v>
      </c>
    </row>
    <row r="38" spans="2:18" s="47" customFormat="1" ht="15.75" thickBot="1">
      <c r="B38" s="108">
        <v>2023</v>
      </c>
      <c r="C38" s="14">
        <v>26.9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54"/>
      <c r="O38" s="33"/>
      <c r="P38" s="6"/>
      <c r="R38" s="8"/>
    </row>
    <row r="39" spans="2:18" ht="15">
      <c r="B39" s="105" t="s">
        <v>15</v>
      </c>
      <c r="C39" s="105"/>
      <c r="D39" s="105"/>
      <c r="E39" s="105"/>
      <c r="F39" s="105"/>
      <c r="G39" s="1"/>
      <c r="H39" s="1"/>
      <c r="I39" s="1"/>
      <c r="J39" s="1"/>
      <c r="K39" s="1"/>
      <c r="L39" s="1"/>
      <c r="M39" s="1"/>
      <c r="N39" s="1"/>
      <c r="O39" s="1"/>
      <c r="P39" s="1"/>
      <c r="R39" s="8"/>
    </row>
    <row r="40" spans="2:18" s="1" customFormat="1" ht="15">
      <c r="B40" s="34" t="s">
        <v>26</v>
      </c>
      <c r="G40" s="2"/>
      <c r="H40" s="2"/>
      <c r="I40" s="2"/>
      <c r="J40" s="2"/>
      <c r="K40" s="2"/>
      <c r="L40" s="2"/>
      <c r="M40" s="2"/>
      <c r="R40" s="8"/>
    </row>
    <row r="41" spans="2:18" s="1" customFormat="1" ht="15">
      <c r="B41" s="26" t="s">
        <v>25</v>
      </c>
      <c r="G41" s="2"/>
      <c r="H41" s="2"/>
      <c r="I41" s="2"/>
      <c r="J41" s="2"/>
      <c r="K41" s="2"/>
      <c r="L41" s="2"/>
      <c r="M41" s="2"/>
      <c r="R41" s="8"/>
    </row>
    <row r="42" spans="3:18" ht="15">
      <c r="C42" s="1"/>
      <c r="D42" s="1"/>
      <c r="E42" s="1"/>
      <c r="F42" s="47"/>
      <c r="G42" s="47"/>
      <c r="H42" s="1"/>
      <c r="I42" s="1"/>
      <c r="J42" s="1"/>
      <c r="K42" s="1"/>
      <c r="L42" s="47"/>
      <c r="M42" s="47"/>
      <c r="N42" s="47"/>
      <c r="O42" s="47"/>
      <c r="P42" s="1"/>
      <c r="R42" s="8"/>
    </row>
    <row r="43" spans="3:18" ht="15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1"/>
      <c r="R43" s="8"/>
    </row>
    <row r="44" spans="3:18" ht="1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1"/>
      <c r="R44" s="8"/>
    </row>
    <row r="45" spans="3:18" ht="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R45" s="8"/>
    </row>
    <row r="46" ht="15">
      <c r="R46" s="8"/>
    </row>
    <row r="47" ht="15">
      <c r="R47" s="8"/>
    </row>
    <row r="48" ht="15">
      <c r="R48" s="8"/>
    </row>
    <row r="49" ht="15">
      <c r="R49" s="8"/>
    </row>
    <row r="50" ht="15">
      <c r="R50" s="8"/>
    </row>
    <row r="51" ht="15">
      <c r="R51" s="8"/>
    </row>
    <row r="52" ht="15">
      <c r="R52" s="8"/>
    </row>
    <row r="53" ht="15">
      <c r="R53" s="8"/>
    </row>
  </sheetData>
  <sheetProtection/>
  <mergeCells count="6">
    <mergeCell ref="B39:F39"/>
    <mergeCell ref="D28:L28"/>
    <mergeCell ref="E10:K10"/>
    <mergeCell ref="B22:F22"/>
    <mergeCell ref="D11:L11"/>
    <mergeCell ref="E27:K27"/>
  </mergeCells>
  <hyperlinks>
    <hyperlink ref="M10" location="'Listado Datos'!A1" display="Acceder al listado de datos"/>
    <hyperlink ref="M11" location="'Metodología de cálculo'!A1" display="Acceder a la metodología"/>
  </hyperlinks>
  <printOptions/>
  <pageMargins left="0.7" right="0.7" top="0.75" bottom="0.75" header="0.3" footer="0.3"/>
  <pageSetup horizontalDpi="600" verticalDpi="600" orientation="landscape" r:id="rId2"/>
  <ignoredErrors>
    <ignoredError sqref="O22:O23 O14 O28:O30 O15:P15 O32:P32 O31 O16:P16 O33 O17:P17 O34:P34" formulaRange="1"/>
    <ignoredError sqref="B18:B19 B35:B3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B9:R52"/>
  <sheetViews>
    <sheetView showGridLines="0" zoomScalePageLayoutView="0" workbookViewId="0" topLeftCell="A25">
      <selection activeCell="C38" sqref="C38"/>
    </sheetView>
  </sheetViews>
  <sheetFormatPr defaultColWidth="9.140625" defaultRowHeight="15"/>
  <cols>
    <col min="1" max="1" width="14.57421875" style="1" customWidth="1"/>
    <col min="2" max="2" width="11.421875" style="29" customWidth="1"/>
    <col min="3" max="9" width="9.140625" style="1" customWidth="1"/>
    <col min="10" max="10" width="10.140625" style="1" customWidth="1"/>
    <col min="11" max="12" width="10.28125" style="1" customWidth="1"/>
    <col min="13" max="13" width="16.8515625" style="1" customWidth="1"/>
    <col min="14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>
      <c r="M9" s="23" t="s">
        <v>21</v>
      </c>
    </row>
    <row r="10" spans="4:13" ht="15">
      <c r="D10" s="92" t="s">
        <v>52</v>
      </c>
      <c r="E10" s="93"/>
      <c r="F10" s="93"/>
      <c r="G10" s="93"/>
      <c r="H10" s="93"/>
      <c r="I10" s="93"/>
      <c r="J10" s="93"/>
      <c r="K10" s="93"/>
      <c r="L10" s="94"/>
      <c r="M10" s="23" t="s">
        <v>50</v>
      </c>
    </row>
    <row r="11" spans="3:14" ht="15">
      <c r="C11" s="83" t="s">
        <v>53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85"/>
    </row>
    <row r="12" spans="4:14" ht="15.75" thickBot="1"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2:16" ht="15.75" thickBot="1">
      <c r="B13" s="30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</row>
    <row r="14" spans="2:18" ht="15">
      <c r="B14" s="31" t="s">
        <v>54</v>
      </c>
      <c r="C14" s="9">
        <v>0.769674111780596</v>
      </c>
      <c r="D14" s="10">
        <v>0.7285766339410849</v>
      </c>
      <c r="E14" s="10">
        <v>0.6545321394919473</v>
      </c>
      <c r="F14" s="10">
        <v>0.6276775757937006</v>
      </c>
      <c r="G14" s="10">
        <v>0.601660518340758</v>
      </c>
      <c r="H14" s="10">
        <v>0.6045499424057991</v>
      </c>
      <c r="I14" s="10">
        <v>0.6414743063404347</v>
      </c>
      <c r="J14" s="10">
        <v>0.6760493178929585</v>
      </c>
      <c r="K14" s="10">
        <v>0.7027577328973397</v>
      </c>
      <c r="L14" s="10">
        <v>0.758136400929282</v>
      </c>
      <c r="M14" s="10">
        <v>0.7986646433880085</v>
      </c>
      <c r="N14" s="11">
        <v>0.9149271272275262</v>
      </c>
      <c r="O14" s="32">
        <f aca="true" t="shared" si="0" ref="O14:O21">AVERAGE(C14:N14)</f>
        <v>0.7065567042024529</v>
      </c>
      <c r="P14" s="5"/>
      <c r="R14" s="8"/>
    </row>
    <row r="15" spans="2:18" ht="15">
      <c r="B15" s="31" t="s">
        <v>24</v>
      </c>
      <c r="C15" s="9">
        <v>0.7662405808488356</v>
      </c>
      <c r="D15" s="10">
        <v>0.8214307913562551</v>
      </c>
      <c r="E15" s="10">
        <v>0.7536514703583382</v>
      </c>
      <c r="F15" s="10">
        <v>0.7457514631605385</v>
      </c>
      <c r="G15" s="10">
        <v>0.7256410345861086</v>
      </c>
      <c r="H15" s="10">
        <v>0.7044619454359076</v>
      </c>
      <c r="I15" s="10">
        <v>0.7532356944790769</v>
      </c>
      <c r="J15" s="10">
        <v>0.7571954323671878</v>
      </c>
      <c r="K15" s="10">
        <v>0.7702632072856725</v>
      </c>
      <c r="L15" s="10">
        <v>0.8296411515388386</v>
      </c>
      <c r="M15" s="10">
        <v>0.8860190964671331</v>
      </c>
      <c r="N15" s="11">
        <v>1.0166695055875647</v>
      </c>
      <c r="O15" s="32">
        <f t="shared" si="0"/>
        <v>0.7941834477892881</v>
      </c>
      <c r="P15" s="5">
        <f>O15/O14-1</f>
        <v>0.12401940716951598</v>
      </c>
      <c r="R15" s="8"/>
    </row>
    <row r="16" spans="2:18" s="47" customFormat="1" ht="15">
      <c r="B16" s="31" t="s">
        <v>55</v>
      </c>
      <c r="C16" s="9">
        <v>0.8864489033250665</v>
      </c>
      <c r="D16" s="10">
        <v>0.8433883727925433</v>
      </c>
      <c r="E16" s="10">
        <v>0.7983448306104554</v>
      </c>
      <c r="F16" s="10">
        <v>0.8046310867785035</v>
      </c>
      <c r="G16" s="10">
        <v>0.7194591492017746</v>
      </c>
      <c r="H16" s="10">
        <v>0.6640895164463612</v>
      </c>
      <c r="I16" s="10">
        <v>0.66582316294773</v>
      </c>
      <c r="J16" s="10">
        <v>0.6990741378337394</v>
      </c>
      <c r="K16" s="10">
        <v>0.7098668877222095</v>
      </c>
      <c r="L16" s="10">
        <v>0.7514358774523465</v>
      </c>
      <c r="M16" s="10">
        <v>0.7712013509065747</v>
      </c>
      <c r="N16" s="11">
        <v>0.9127487411869702</v>
      </c>
      <c r="O16" s="32">
        <f t="shared" si="0"/>
        <v>0.7688760014336896</v>
      </c>
      <c r="P16" s="5">
        <f>O16/O15-1</f>
        <v>-0.03186599572938087</v>
      </c>
      <c r="R16" s="8"/>
    </row>
    <row r="17" spans="2:18" s="47" customFormat="1" ht="15">
      <c r="B17" s="31" t="s">
        <v>69</v>
      </c>
      <c r="C17" s="9">
        <v>0.7821404369453737</v>
      </c>
      <c r="D17" s="10">
        <v>0.7939955966128422</v>
      </c>
      <c r="E17" s="10">
        <v>0.7282487194170596</v>
      </c>
      <c r="F17" s="10">
        <v>0.693694606847175</v>
      </c>
      <c r="G17" s="10">
        <v>0.6283639198120405</v>
      </c>
      <c r="H17" s="10">
        <v>0.608498035894842</v>
      </c>
      <c r="I17" s="10">
        <v>0.6554568529878064</v>
      </c>
      <c r="J17" s="10">
        <v>0.6516602398257186</v>
      </c>
      <c r="K17" s="10">
        <v>0.6693969112554675</v>
      </c>
      <c r="L17" s="10">
        <v>0.7062450580596795</v>
      </c>
      <c r="M17" s="10">
        <v>0.7328999466458221</v>
      </c>
      <c r="N17" s="11">
        <v>0.8634920250614003</v>
      </c>
      <c r="O17" s="32">
        <f t="shared" si="0"/>
        <v>0.7095076957804357</v>
      </c>
      <c r="P17" s="5">
        <f>O17/O16-1</f>
        <v>-0.07721440849051397</v>
      </c>
      <c r="R17" s="8"/>
    </row>
    <row r="18" spans="2:18" s="47" customFormat="1" ht="15">
      <c r="B18" s="31" t="s">
        <v>70</v>
      </c>
      <c r="C18" s="9">
        <v>0.7323061937072037</v>
      </c>
      <c r="D18" s="10">
        <v>0.7184512253081671</v>
      </c>
      <c r="E18" s="10">
        <v>0.6082564963439387</v>
      </c>
      <c r="F18" s="10">
        <v>0.6091216636237461</v>
      </c>
      <c r="G18" s="10">
        <v>0.6234622398259148</v>
      </c>
      <c r="H18" s="10">
        <v>0.6091270021122474</v>
      </c>
      <c r="I18" s="10">
        <v>0.584218650948264</v>
      </c>
      <c r="J18" s="10">
        <v>0.6258514583070595</v>
      </c>
      <c r="K18" s="10">
        <v>0.7049638365531907</v>
      </c>
      <c r="L18" s="10">
        <v>0.6523269747001929</v>
      </c>
      <c r="M18" s="10">
        <v>0.7024184134465777</v>
      </c>
      <c r="N18" s="11">
        <v>0.8311988591425922</v>
      </c>
      <c r="O18" s="32">
        <f t="shared" si="0"/>
        <v>0.6668085845015912</v>
      </c>
      <c r="P18" s="5">
        <f>O18/O17-1</f>
        <v>-0.060181322250320135</v>
      </c>
      <c r="R18" s="8"/>
    </row>
    <row r="19" spans="2:18" s="47" customFormat="1" ht="15">
      <c r="B19" s="31" t="s">
        <v>71</v>
      </c>
      <c r="C19" s="9">
        <v>0.715857769473152</v>
      </c>
      <c r="D19" s="10">
        <v>0.6921907115196061</v>
      </c>
      <c r="E19" s="10">
        <v>0.6594244650910633</v>
      </c>
      <c r="F19" s="10">
        <v>0.6373033464753007</v>
      </c>
      <c r="G19" s="10">
        <v>0.6446684584296319</v>
      </c>
      <c r="H19" s="10">
        <v>0.6491658292967462</v>
      </c>
      <c r="I19" s="10">
        <v>0.6187431565957932</v>
      </c>
      <c r="J19" s="10">
        <v>0.6554245124765202</v>
      </c>
      <c r="K19" s="10">
        <v>0.7074108694269426</v>
      </c>
      <c r="L19" s="10">
        <v>0.7051848866191149</v>
      </c>
      <c r="M19" s="10">
        <v>0.7576873925847558</v>
      </c>
      <c r="N19" s="11">
        <v>0.8819690189859711</v>
      </c>
      <c r="O19" s="32">
        <f t="shared" si="0"/>
        <v>0.6937525347478831</v>
      </c>
      <c r="P19" s="5">
        <f>O19/O18-1</f>
        <v>0.040407323589619404</v>
      </c>
      <c r="R19" s="8"/>
    </row>
    <row r="20" spans="2:18" s="47" customFormat="1" ht="15">
      <c r="B20" s="107">
        <v>2022</v>
      </c>
      <c r="C20" s="9">
        <v>0.7500272276727936</v>
      </c>
      <c r="D20" s="10">
        <v>0.7679415407013168</v>
      </c>
      <c r="E20" s="10">
        <v>0.7632512373476623</v>
      </c>
      <c r="F20" s="10">
        <v>0.7581316282562378</v>
      </c>
      <c r="G20" s="10">
        <v>0.779988511374667</v>
      </c>
      <c r="H20" s="10">
        <v>0.762827445181193</v>
      </c>
      <c r="I20" s="10">
        <v>0.7604458487561879</v>
      </c>
      <c r="J20" s="10">
        <v>0.7449319486392434</v>
      </c>
      <c r="K20" s="10">
        <v>0.86</v>
      </c>
      <c r="L20" s="10">
        <v>0.87</v>
      </c>
      <c r="M20" s="10">
        <v>1.03</v>
      </c>
      <c r="N20" s="11">
        <v>1.2</v>
      </c>
      <c r="O20" s="101">
        <v>0.8372954489941083</v>
      </c>
      <c r="P20" s="5">
        <v>0.20690794924214617</v>
      </c>
      <c r="R20" s="8"/>
    </row>
    <row r="21" spans="2:17" s="47" customFormat="1" ht="15.75" thickBot="1">
      <c r="B21" s="108">
        <v>2023</v>
      </c>
      <c r="C21" s="12">
        <v>0.96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54"/>
      <c r="O21" s="33"/>
      <c r="P21" s="6"/>
      <c r="Q21" s="50"/>
    </row>
    <row r="22" spans="2:18" ht="15">
      <c r="B22" s="105" t="s">
        <v>56</v>
      </c>
      <c r="C22" s="105"/>
      <c r="D22" s="105"/>
      <c r="E22" s="105"/>
      <c r="F22" s="105"/>
      <c r="G22" s="2"/>
      <c r="H22" s="2"/>
      <c r="I22" s="2"/>
      <c r="J22" s="2"/>
      <c r="K22" s="2"/>
      <c r="L22" s="2"/>
      <c r="M22" s="2"/>
      <c r="N22" s="2"/>
      <c r="O22" s="51"/>
      <c r="P22" s="52"/>
      <c r="R22" s="8"/>
    </row>
    <row r="23" spans="2:18" ht="15">
      <c r="B23" s="68" t="s">
        <v>57</v>
      </c>
      <c r="C23" s="53"/>
      <c r="D23" s="53"/>
      <c r="E23" s="53"/>
      <c r="F23" s="53"/>
      <c r="G23" s="2"/>
      <c r="H23" s="2"/>
      <c r="I23" s="2"/>
      <c r="J23" s="2"/>
      <c r="K23" s="2"/>
      <c r="L23" s="2"/>
      <c r="M23" s="2"/>
      <c r="N23" s="2"/>
      <c r="O23" s="51"/>
      <c r="P23" s="52"/>
      <c r="R23" s="8"/>
    </row>
    <row r="24" spans="8:18" ht="15">
      <c r="H24" s="47"/>
      <c r="I24" s="47"/>
      <c r="K24" s="47"/>
      <c r="L24" s="26"/>
      <c r="M24" s="47"/>
      <c r="N24" s="56"/>
      <c r="R24" s="8"/>
    </row>
    <row r="25" spans="10:18" ht="15">
      <c r="J25" s="47"/>
      <c r="K25" s="47"/>
      <c r="O25" s="2"/>
      <c r="P25" s="2"/>
      <c r="R25" s="8"/>
    </row>
    <row r="26" spans="11:18" ht="15.75" thickBot="1">
      <c r="K26" s="2"/>
      <c r="L26" s="2"/>
      <c r="M26" s="2"/>
      <c r="N26" s="2"/>
      <c r="O26" s="2"/>
      <c r="P26" s="2"/>
      <c r="R26" s="8"/>
    </row>
    <row r="27" spans="4:18" ht="15">
      <c r="D27" s="92" t="s">
        <v>58</v>
      </c>
      <c r="E27" s="93"/>
      <c r="F27" s="93"/>
      <c r="G27" s="93"/>
      <c r="H27" s="93"/>
      <c r="I27" s="93"/>
      <c r="J27" s="93"/>
      <c r="K27" s="93"/>
      <c r="L27" s="94"/>
      <c r="R27" s="8"/>
    </row>
    <row r="28" spans="3:14" ht="15">
      <c r="C28" s="83" t="s">
        <v>53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85"/>
    </row>
    <row r="29" ht="15.75" thickBot="1">
      <c r="R29" s="8"/>
    </row>
    <row r="30" spans="2:18" ht="15.75" thickBot="1">
      <c r="B30" s="30"/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3" t="s">
        <v>6</v>
      </c>
      <c r="I30" s="3" t="s">
        <v>7</v>
      </c>
      <c r="J30" s="3" t="s">
        <v>8</v>
      </c>
      <c r="K30" s="3" t="s">
        <v>9</v>
      </c>
      <c r="L30" s="3" t="s">
        <v>10</v>
      </c>
      <c r="M30" s="3" t="s">
        <v>11</v>
      </c>
      <c r="N30" s="3" t="s">
        <v>12</v>
      </c>
      <c r="O30" s="7" t="s">
        <v>13</v>
      </c>
      <c r="P30" s="4" t="s">
        <v>14</v>
      </c>
      <c r="R30" s="8"/>
    </row>
    <row r="31" spans="2:18" ht="15">
      <c r="B31" s="31" t="s">
        <v>54</v>
      </c>
      <c r="C31" s="9">
        <v>23.719816776854408</v>
      </c>
      <c r="D31" s="10">
        <v>23.133765280897325</v>
      </c>
      <c r="E31" s="10">
        <v>21.051717202479498</v>
      </c>
      <c r="F31" s="10">
        <v>19.781258801138478</v>
      </c>
      <c r="G31" s="10">
        <v>18.898156881083207</v>
      </c>
      <c r="H31" s="10">
        <v>18.608047227250495</v>
      </c>
      <c r="I31" s="10">
        <v>19.269888162466657</v>
      </c>
      <c r="J31" s="10">
        <v>19.531740843245462</v>
      </c>
      <c r="K31" s="10">
        <v>20.225367552785436</v>
      </c>
      <c r="L31" s="10">
        <v>21.34229782256022</v>
      </c>
      <c r="M31" s="10">
        <v>22.94723253382426</v>
      </c>
      <c r="N31" s="11">
        <v>26.386498349241855</v>
      </c>
      <c r="O31" s="32">
        <f aca="true" t="shared" si="1" ref="O31:O36">AVERAGE(C31:N31)</f>
        <v>21.24131561948561</v>
      </c>
      <c r="P31" s="5"/>
      <c r="R31" s="8"/>
    </row>
    <row r="32" spans="2:18" ht="15">
      <c r="B32" s="31" t="s">
        <v>24</v>
      </c>
      <c r="C32" s="9">
        <v>21.922909258666035</v>
      </c>
      <c r="D32" s="10">
        <v>23.37956318358173</v>
      </c>
      <c r="E32" s="10">
        <v>21.415760181702538</v>
      </c>
      <c r="F32" s="10">
        <v>21.181578808148775</v>
      </c>
      <c r="G32" s="10">
        <v>20.41300794394182</v>
      </c>
      <c r="H32" s="10">
        <v>19.991221087580186</v>
      </c>
      <c r="I32" s="10">
        <v>21.57342352557524</v>
      </c>
      <c r="J32" s="10">
        <v>21.711821827696742</v>
      </c>
      <c r="K32" s="10">
        <v>22.26907958583608</v>
      </c>
      <c r="L32" s="10">
        <v>24.349967797664913</v>
      </c>
      <c r="M32" s="10">
        <v>25.899224208830766</v>
      </c>
      <c r="N32" s="11">
        <v>29.36141532136887</v>
      </c>
      <c r="O32" s="32">
        <f t="shared" si="1"/>
        <v>22.789081060882808</v>
      </c>
      <c r="P32" s="5">
        <f>O32/O31-1</f>
        <v>0.07286579932823756</v>
      </c>
      <c r="R32" s="8"/>
    </row>
    <row r="33" spans="2:18" s="47" customFormat="1" ht="15">
      <c r="B33" s="31" t="s">
        <v>55</v>
      </c>
      <c r="C33" s="9">
        <v>25.289500762960824</v>
      </c>
      <c r="D33" s="10">
        <v>24.053436392043334</v>
      </c>
      <c r="E33" s="10">
        <v>22.66660643069205</v>
      </c>
      <c r="F33" s="10">
        <v>22.78473848430688</v>
      </c>
      <c r="G33" s="10">
        <v>21.988110517904634</v>
      </c>
      <c r="H33" s="10">
        <v>20.829831772856565</v>
      </c>
      <c r="I33" s="10">
        <v>20.73772823317</v>
      </c>
      <c r="J33" s="10">
        <v>21.899196441779722</v>
      </c>
      <c r="K33" s="10">
        <v>23.330485131878138</v>
      </c>
      <c r="L33" s="10">
        <v>24.71172026589787</v>
      </c>
      <c r="M33" s="10">
        <v>25.09257835444722</v>
      </c>
      <c r="N33" s="11">
        <v>29.403287948597058</v>
      </c>
      <c r="O33" s="32">
        <f t="shared" si="1"/>
        <v>23.565601728044527</v>
      </c>
      <c r="P33" s="5">
        <f>O33/O32-1</f>
        <v>0.03407424218147215</v>
      </c>
      <c r="R33" s="8"/>
    </row>
    <row r="34" spans="2:18" s="47" customFormat="1" ht="15">
      <c r="B34" s="31" t="s">
        <v>69</v>
      </c>
      <c r="C34" s="9">
        <v>25.49621396354529</v>
      </c>
      <c r="D34" s="10">
        <v>25.892196405544784</v>
      </c>
      <c r="E34" s="10">
        <v>24.260149589940507</v>
      </c>
      <c r="F34" s="10">
        <v>23.679959099335168</v>
      </c>
      <c r="G34" s="10">
        <v>22.09516051235078</v>
      </c>
      <c r="H34" s="10">
        <v>21.44955576529318</v>
      </c>
      <c r="I34" s="10">
        <v>22.824973991594383</v>
      </c>
      <c r="J34" s="10">
        <v>23.427185621734587</v>
      </c>
      <c r="K34" s="10">
        <v>24.56084207087436</v>
      </c>
      <c r="L34" s="10">
        <v>26.343646910684107</v>
      </c>
      <c r="M34" s="10">
        <v>27.585621091802103</v>
      </c>
      <c r="N34" s="11">
        <v>32.45434776193273</v>
      </c>
      <c r="O34" s="32">
        <f t="shared" si="1"/>
        <v>25.005821065386</v>
      </c>
      <c r="P34" s="5">
        <f>O34/O33-1</f>
        <v>0.061115321983377324</v>
      </c>
      <c r="R34" s="8"/>
    </row>
    <row r="35" spans="2:18" s="47" customFormat="1" ht="15">
      <c r="B35" s="31" t="s">
        <v>70</v>
      </c>
      <c r="C35" s="9">
        <v>27.5288544338412</v>
      </c>
      <c r="D35" s="10">
        <v>27.332758415623907</v>
      </c>
      <c r="E35" s="10">
        <v>26.36366132103534</v>
      </c>
      <c r="F35" s="10">
        <v>26.430398106297964</v>
      </c>
      <c r="G35" s="10">
        <v>27.076965075639478</v>
      </c>
      <c r="H35" s="10">
        <v>25.934191241931043</v>
      </c>
      <c r="I35" s="10">
        <v>25.15061292332276</v>
      </c>
      <c r="J35" s="10">
        <v>26.703204171587306</v>
      </c>
      <c r="K35" s="10">
        <v>29.95461837898163</v>
      </c>
      <c r="L35" s="10">
        <v>27.84783854995123</v>
      </c>
      <c r="M35" s="10">
        <v>30.012933969745376</v>
      </c>
      <c r="N35" s="11">
        <v>35.23950683220934</v>
      </c>
      <c r="O35" s="32">
        <f t="shared" si="1"/>
        <v>27.96462861834721</v>
      </c>
      <c r="P35" s="5">
        <f>O35/O34-1</f>
        <v>0.11832475107393692</v>
      </c>
      <c r="R35" s="8"/>
    </row>
    <row r="36" spans="2:18" s="47" customFormat="1" ht="15">
      <c r="B36" s="31" t="s">
        <v>71</v>
      </c>
      <c r="C36" s="9">
        <v>30.273625071019598</v>
      </c>
      <c r="D36" s="10">
        <v>29.577309103232768</v>
      </c>
      <c r="E36" s="10">
        <v>29.18876452279083</v>
      </c>
      <c r="F36" s="10">
        <v>22.758681326460696</v>
      </c>
      <c r="G36" s="10">
        <v>28.35574214402736</v>
      </c>
      <c r="H36" s="10">
        <v>28.30622682065532</v>
      </c>
      <c r="I36" s="10">
        <v>27.119512553593612</v>
      </c>
      <c r="J36" s="10">
        <v>28.328758278260157</v>
      </c>
      <c r="K36" s="10">
        <v>30.202907070183315</v>
      </c>
      <c r="L36" s="10">
        <v>30.757344014779317</v>
      </c>
      <c r="M36" s="10">
        <v>33.33066839980341</v>
      </c>
      <c r="N36" s="11">
        <v>39.093276766553174</v>
      </c>
      <c r="O36" s="32">
        <f t="shared" si="1"/>
        <v>29.77440133927996</v>
      </c>
      <c r="P36" s="5">
        <f>O36/O35-1</f>
        <v>0.06471649402650703</v>
      </c>
      <c r="R36" s="8"/>
    </row>
    <row r="37" spans="2:18" s="47" customFormat="1" ht="15">
      <c r="B37" s="107">
        <v>2022</v>
      </c>
      <c r="C37" s="9">
        <v>33.387462039854405</v>
      </c>
      <c r="D37" s="10">
        <v>33.15894778594216</v>
      </c>
      <c r="E37" s="10">
        <v>32.2420220192773</v>
      </c>
      <c r="F37" s="10">
        <v>31.19635837111593</v>
      </c>
      <c r="G37" s="10">
        <v>31.790771746608677</v>
      </c>
      <c r="H37" s="10">
        <v>30.341461632081952</v>
      </c>
      <c r="I37" s="10">
        <v>31.246719925391766</v>
      </c>
      <c r="J37" s="10">
        <v>30.1</v>
      </c>
      <c r="K37" s="10">
        <v>35.1</v>
      </c>
      <c r="L37" s="10">
        <v>35.6</v>
      </c>
      <c r="M37" s="10">
        <v>40.9</v>
      </c>
      <c r="N37" s="11">
        <v>46.9</v>
      </c>
      <c r="O37" s="101">
        <v>34.33031196002268</v>
      </c>
      <c r="P37" s="5">
        <v>0.15301434842729544</v>
      </c>
      <c r="R37" s="8"/>
    </row>
    <row r="38" spans="2:17" s="47" customFormat="1" ht="15.75" thickBot="1">
      <c r="B38" s="108">
        <v>2023</v>
      </c>
      <c r="C38" s="14">
        <v>38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54"/>
      <c r="O38" s="33"/>
      <c r="P38" s="6"/>
      <c r="Q38" s="50"/>
    </row>
    <row r="39" spans="2:17" s="47" customFormat="1" ht="15"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1"/>
      <c r="P39" s="104"/>
      <c r="Q39" s="50"/>
    </row>
    <row r="40" spans="2:18" ht="15">
      <c r="B40" s="105" t="s">
        <v>56</v>
      </c>
      <c r="C40" s="105"/>
      <c r="D40" s="105"/>
      <c r="E40" s="105"/>
      <c r="F40" s="105"/>
      <c r="I40" s="13"/>
      <c r="R40" s="8"/>
    </row>
    <row r="41" spans="13:18" ht="15">
      <c r="M41" s="47"/>
      <c r="N41" s="47"/>
      <c r="R41" s="8"/>
    </row>
    <row r="42" spans="2:18" s="77" customFormat="1" ht="15">
      <c r="B42" s="76"/>
      <c r="F42" s="78"/>
      <c r="G42" s="78"/>
      <c r="H42" s="75"/>
      <c r="I42" s="78"/>
      <c r="R42" s="79"/>
    </row>
    <row r="44" ht="15">
      <c r="R44" s="8"/>
    </row>
    <row r="45" ht="15">
      <c r="R45" s="8"/>
    </row>
    <row r="46" ht="15">
      <c r="R46" s="8"/>
    </row>
    <row r="47" ht="15">
      <c r="R47" s="8"/>
    </row>
    <row r="48" ht="15">
      <c r="R48" s="8"/>
    </row>
    <row r="49" ht="15">
      <c r="R49" s="8"/>
    </row>
    <row r="50" ht="15">
      <c r="R50" s="8"/>
    </row>
    <row r="51" ht="15">
      <c r="R51" s="8"/>
    </row>
    <row r="52" ht="15">
      <c r="R52" s="8"/>
    </row>
  </sheetData>
  <sheetProtection/>
  <mergeCells count="6">
    <mergeCell ref="D10:L10"/>
    <mergeCell ref="C11:N11"/>
    <mergeCell ref="B22:F22"/>
    <mergeCell ref="D27:L27"/>
    <mergeCell ref="C28:N28"/>
    <mergeCell ref="B40:F40"/>
  </mergeCells>
  <hyperlinks>
    <hyperlink ref="M9" location="'Listado Datos'!A1" display="Acceder al listado de datos"/>
    <hyperlink ref="M10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ignoredErrors>
    <ignoredError sqref="B14:B19 B31:B3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R47"/>
  <sheetViews>
    <sheetView showGridLines="0" zoomScalePageLayoutView="0" workbookViewId="0" topLeftCell="A22">
      <selection activeCell="C38" sqref="C38"/>
    </sheetView>
  </sheetViews>
  <sheetFormatPr defaultColWidth="9.140625" defaultRowHeight="15"/>
  <cols>
    <col min="1" max="1" width="15.421875" style="1" customWidth="1"/>
    <col min="2" max="2" width="11.421875" style="69" customWidth="1"/>
    <col min="3" max="4" width="9.140625" style="1" customWidth="1"/>
    <col min="5" max="5" width="10.7109375" style="1" customWidth="1"/>
    <col min="6" max="6" width="10.00390625" style="1" customWidth="1"/>
    <col min="7" max="16384" width="9.140625" style="1" customWidth="1"/>
  </cols>
  <sheetData>
    <row r="1" ht="15"/>
    <row r="2" ht="15">
      <c r="R2" s="8"/>
    </row>
    <row r="3" ht="15">
      <c r="R3" s="8"/>
    </row>
    <row r="4" ht="15">
      <c r="R4" s="8"/>
    </row>
    <row r="5" ht="15">
      <c r="R5" s="8"/>
    </row>
    <row r="6" ht="15">
      <c r="R6" s="8"/>
    </row>
    <row r="7" ht="15">
      <c r="R7" s="8"/>
    </row>
    <row r="8" ht="15">
      <c r="R8" s="8"/>
    </row>
    <row r="9" ht="15.75" thickBot="1">
      <c r="R9" s="8"/>
    </row>
    <row r="10" spans="4:18" ht="15">
      <c r="D10" s="92" t="s">
        <v>59</v>
      </c>
      <c r="E10" s="93"/>
      <c r="F10" s="93"/>
      <c r="G10" s="93"/>
      <c r="H10" s="93"/>
      <c r="I10" s="93"/>
      <c r="J10" s="93"/>
      <c r="K10" s="93"/>
      <c r="L10" s="94"/>
      <c r="N10" s="23" t="s">
        <v>21</v>
      </c>
      <c r="R10" s="8"/>
    </row>
    <row r="11" spans="3:18" ht="15">
      <c r="C11" s="83" t="s">
        <v>53</v>
      </c>
      <c r="D11" s="95"/>
      <c r="E11" s="95"/>
      <c r="F11" s="95"/>
      <c r="G11" s="95"/>
      <c r="H11" s="95"/>
      <c r="I11" s="95"/>
      <c r="J11" s="95"/>
      <c r="K11" s="95"/>
      <c r="L11" s="95"/>
      <c r="M11" s="85"/>
      <c r="N11" s="23" t="s">
        <v>50</v>
      </c>
      <c r="R11" s="8"/>
    </row>
    <row r="12" ht="15.75" thickBot="1">
      <c r="R12" s="8"/>
    </row>
    <row r="13" spans="2:18" ht="15.75" thickBot="1">
      <c r="B13" s="70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  <c r="R13" s="8"/>
    </row>
    <row r="14" spans="2:18" ht="15">
      <c r="B14" s="71">
        <v>2016</v>
      </c>
      <c r="C14" s="9">
        <v>0.3604190561017107</v>
      </c>
      <c r="D14" s="10">
        <v>0.3561348609794709</v>
      </c>
      <c r="E14" s="10">
        <v>0.3481948976693732</v>
      </c>
      <c r="F14" s="10">
        <v>0.3094293737953081</v>
      </c>
      <c r="G14" s="10">
        <v>0.3302032696294565</v>
      </c>
      <c r="H14" s="10">
        <v>0.3604953543427725</v>
      </c>
      <c r="I14" s="10">
        <v>0.3557575679699014</v>
      </c>
      <c r="J14" s="10">
        <v>0.3626654251913632</v>
      </c>
      <c r="K14" s="10">
        <v>0.404944933662743</v>
      </c>
      <c r="L14" s="10">
        <v>0.4071440770857807</v>
      </c>
      <c r="M14" s="10">
        <v>0.440519588450408</v>
      </c>
      <c r="N14" s="11">
        <v>0.4645629535189013</v>
      </c>
      <c r="O14" s="32">
        <f aca="true" t="shared" si="0" ref="O14:O21">AVERAGE(C14:N14)</f>
        <v>0.37503927986643243</v>
      </c>
      <c r="P14" s="5"/>
      <c r="R14" s="8"/>
    </row>
    <row r="15" spans="2:18" ht="15">
      <c r="B15" s="71">
        <v>2017</v>
      </c>
      <c r="C15" s="9">
        <v>0.417031970766587</v>
      </c>
      <c r="D15" s="10">
        <v>0.5229857054047603</v>
      </c>
      <c r="E15" s="10">
        <v>0.5088515705587947</v>
      </c>
      <c r="F15" s="10">
        <v>0.4978325177164497</v>
      </c>
      <c r="G15" s="10">
        <v>0.5271671043593726</v>
      </c>
      <c r="H15" s="10">
        <v>0.5145265205643353</v>
      </c>
      <c r="I15" s="10">
        <v>0.4929004944020735</v>
      </c>
      <c r="J15" s="10">
        <v>0.5166242171691257</v>
      </c>
      <c r="K15" s="10">
        <v>0.4908546120403853</v>
      </c>
      <c r="L15" s="10">
        <v>0.4387631942758694</v>
      </c>
      <c r="M15" s="10">
        <v>0.4490331916082011</v>
      </c>
      <c r="N15" s="11">
        <v>0.5020280238116905</v>
      </c>
      <c r="O15" s="32">
        <f t="shared" si="0"/>
        <v>0.48988326022313716</v>
      </c>
      <c r="P15" s="5">
        <f>O15/O14-1</f>
        <v>0.30621853902238083</v>
      </c>
      <c r="R15" s="8"/>
    </row>
    <row r="16" spans="2:18" s="47" customFormat="1" ht="15">
      <c r="B16" s="71">
        <v>2018</v>
      </c>
      <c r="C16" s="9">
        <v>0.4749010381250723</v>
      </c>
      <c r="D16" s="10">
        <v>0.5094996226723213</v>
      </c>
      <c r="E16" s="10">
        <v>0.493971063456253</v>
      </c>
      <c r="F16" s="10">
        <v>0.4694278554562928</v>
      </c>
      <c r="G16" s="10">
        <v>0.5068259097516548</v>
      </c>
      <c r="H16" s="10">
        <v>0.4883745250780091</v>
      </c>
      <c r="I16" s="10">
        <v>0.4209607831849242</v>
      </c>
      <c r="J16" s="10">
        <v>0.4513032585884919</v>
      </c>
      <c r="K16" s="10">
        <v>0.4277790112775406</v>
      </c>
      <c r="L16" s="10">
        <v>0.3782375505937167</v>
      </c>
      <c r="M16" s="10">
        <v>0.4263078766290944</v>
      </c>
      <c r="N16" s="11">
        <v>0.4170269704650702</v>
      </c>
      <c r="O16" s="32">
        <f t="shared" si="0"/>
        <v>0.4553846221065367</v>
      </c>
      <c r="P16" s="5">
        <f>O16/O15-1</f>
        <v>-0.07042216160006498</v>
      </c>
      <c r="R16" s="8"/>
    </row>
    <row r="17" spans="2:18" s="47" customFormat="1" ht="15">
      <c r="B17" s="71">
        <v>2019</v>
      </c>
      <c r="C17" s="9">
        <v>0.4412609204841456</v>
      </c>
      <c r="D17" s="10">
        <v>0.416096736382858</v>
      </c>
      <c r="E17" s="10">
        <v>0.4340046530808732</v>
      </c>
      <c r="F17" s="10">
        <v>0.4365166744490129</v>
      </c>
      <c r="G17" s="10">
        <v>0.4065961853338753</v>
      </c>
      <c r="H17" s="10">
        <v>0.4791231227219215</v>
      </c>
      <c r="I17" s="10">
        <v>0.500062940149527</v>
      </c>
      <c r="J17" s="10">
        <v>0.4899834371303266</v>
      </c>
      <c r="K17" s="10">
        <v>0.4728704465417534</v>
      </c>
      <c r="L17" s="10">
        <v>0.4518047249882462</v>
      </c>
      <c r="M17" s="10">
        <v>0.4632186767918944</v>
      </c>
      <c r="N17" s="11">
        <v>0.3846034488820549</v>
      </c>
      <c r="O17" s="32">
        <f t="shared" si="0"/>
        <v>0.4480118305780407</v>
      </c>
      <c r="P17" s="5">
        <f>O17/O16-1</f>
        <v>-0.016190251428321423</v>
      </c>
      <c r="R17" s="8"/>
    </row>
    <row r="18" spans="2:18" s="47" customFormat="1" ht="15">
      <c r="B18" s="71" t="s">
        <v>70</v>
      </c>
      <c r="C18" s="9">
        <v>0.4487569810542516</v>
      </c>
      <c r="D18" s="10">
        <v>0.4852027388406391</v>
      </c>
      <c r="E18" s="10">
        <v>0.4751433106218669</v>
      </c>
      <c r="F18" s="10">
        <v>0.4716565401920434</v>
      </c>
      <c r="G18" s="10">
        <v>0.4512378519459822</v>
      </c>
      <c r="H18" s="10">
        <v>0.4618671149458222</v>
      </c>
      <c r="I18" s="10">
        <v>0.4193788781194868</v>
      </c>
      <c r="J18" s="10">
        <v>0.42833889571301</v>
      </c>
      <c r="K18" s="10">
        <v>0.4243235055031609</v>
      </c>
      <c r="L18" s="10">
        <v>0.3887887399781399</v>
      </c>
      <c r="M18" s="10">
        <v>0.3820639509574135</v>
      </c>
      <c r="N18" s="11">
        <v>0.4846492881691722</v>
      </c>
      <c r="O18" s="32">
        <f t="shared" si="0"/>
        <v>0.44345064967008246</v>
      </c>
      <c r="P18" s="5">
        <f>O18/O17-1</f>
        <v>-0.010180938530291228</v>
      </c>
      <c r="R18" s="8"/>
    </row>
    <row r="19" spans="2:18" s="47" customFormat="1" ht="15">
      <c r="B19" s="71" t="s">
        <v>71</v>
      </c>
      <c r="C19" s="9">
        <v>0.4474262925847942</v>
      </c>
      <c r="D19" s="10">
        <v>0.4962083712699563</v>
      </c>
      <c r="E19" s="10">
        <v>0.4683737166446957</v>
      </c>
      <c r="F19" s="10">
        <v>0.5050897327264581</v>
      </c>
      <c r="G19" s="10">
        <v>0.4944652073926088</v>
      </c>
      <c r="H19" s="10">
        <v>0.5270935705502465</v>
      </c>
      <c r="I19" s="10">
        <v>0.5317782861285199</v>
      </c>
      <c r="J19" s="10">
        <v>0.5454887643975501</v>
      </c>
      <c r="K19" s="10">
        <v>0.5101632328722961</v>
      </c>
      <c r="L19" s="10">
        <v>0.4857117021947733</v>
      </c>
      <c r="M19" s="10">
        <v>0.4841941073242972</v>
      </c>
      <c r="N19" s="11">
        <v>0.4815128732646626</v>
      </c>
      <c r="O19" s="32">
        <f t="shared" si="0"/>
        <v>0.4981254881125716</v>
      </c>
      <c r="P19" s="5">
        <f>O19/O18-1</f>
        <v>0.12329407676630089</v>
      </c>
      <c r="R19" s="8"/>
    </row>
    <row r="20" spans="2:18" s="47" customFormat="1" ht="15">
      <c r="B20" s="109">
        <v>2022</v>
      </c>
      <c r="C20" s="9">
        <v>0.5705690653261758</v>
      </c>
      <c r="D20" s="10">
        <v>0.522343376734729</v>
      </c>
      <c r="E20" s="10">
        <v>0.5395004375808493</v>
      </c>
      <c r="F20" s="10">
        <v>0.618871975705992</v>
      </c>
      <c r="G20" s="10">
        <v>0.6150111662683019</v>
      </c>
      <c r="H20" s="10">
        <v>0.7111365902463013</v>
      </c>
      <c r="I20" s="10">
        <v>0.615882475371786</v>
      </c>
      <c r="J20" s="10">
        <v>0.6132063613794568</v>
      </c>
      <c r="K20" s="10">
        <v>0.61</v>
      </c>
      <c r="L20" s="10">
        <v>0.65</v>
      </c>
      <c r="M20" s="10">
        <v>0.59</v>
      </c>
      <c r="N20" s="11">
        <v>0.57</v>
      </c>
      <c r="O20" s="101">
        <v>0.6022101207177993</v>
      </c>
      <c r="P20" s="5">
        <v>0.20895263360164695</v>
      </c>
      <c r="R20" s="8"/>
    </row>
    <row r="21" spans="2:18" s="47" customFormat="1" ht="15.75" thickBot="1">
      <c r="B21" s="110">
        <v>2023</v>
      </c>
      <c r="C21" s="14">
        <v>0.6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54"/>
      <c r="O21" s="33"/>
      <c r="P21" s="6"/>
      <c r="R21" s="8"/>
    </row>
    <row r="22" spans="2:18" ht="15">
      <c r="B22" s="105" t="s">
        <v>60</v>
      </c>
      <c r="C22" s="105"/>
      <c r="D22" s="105"/>
      <c r="E22" s="105"/>
      <c r="F22" s="105"/>
      <c r="G22" s="2"/>
      <c r="H22" s="2"/>
      <c r="I22" s="2"/>
      <c r="J22" s="2"/>
      <c r="K22" s="2"/>
      <c r="L22" s="2"/>
      <c r="M22" s="2"/>
      <c r="N22" s="2"/>
      <c r="O22" s="51"/>
      <c r="P22" s="52"/>
      <c r="R22" s="8"/>
    </row>
    <row r="23" spans="2:18" ht="15">
      <c r="B23" s="72" t="s">
        <v>26</v>
      </c>
      <c r="G23" s="2"/>
      <c r="H23" s="2"/>
      <c r="I23" s="2"/>
      <c r="J23" s="2"/>
      <c r="K23" s="2"/>
      <c r="L23" s="2"/>
      <c r="M23" s="2"/>
      <c r="R23" s="8"/>
    </row>
    <row r="24" spans="2:18" ht="15">
      <c r="B24" s="73" t="s">
        <v>25</v>
      </c>
      <c r="G24" s="2"/>
      <c r="H24" s="2"/>
      <c r="M24" s="26"/>
      <c r="N24" s="26"/>
      <c r="O24" s="26"/>
      <c r="P24" s="2"/>
      <c r="R24" s="8"/>
    </row>
    <row r="25" spans="2:18" ht="15">
      <c r="B25" s="74"/>
      <c r="C25" s="26"/>
      <c r="D25" s="26"/>
      <c r="H25" s="47"/>
      <c r="I25" s="47"/>
      <c r="J25" s="26"/>
      <c r="L25" s="13"/>
      <c r="M25" s="26"/>
      <c r="N25" s="26"/>
      <c r="O25" s="26"/>
      <c r="P25" s="26"/>
      <c r="R25" s="8"/>
    </row>
    <row r="26" spans="2:18" ht="15.75" thickBot="1">
      <c r="B26" s="74"/>
      <c r="G26" s="2"/>
      <c r="H26" s="2"/>
      <c r="I26" s="2"/>
      <c r="J26" s="2"/>
      <c r="K26" s="2"/>
      <c r="L26" s="2"/>
      <c r="M26" s="2"/>
      <c r="R26" s="8"/>
    </row>
    <row r="27" spans="4:18" ht="15">
      <c r="D27" s="96" t="s">
        <v>61</v>
      </c>
      <c r="E27" s="97"/>
      <c r="F27" s="97"/>
      <c r="G27" s="97"/>
      <c r="H27" s="97"/>
      <c r="I27" s="97"/>
      <c r="J27" s="97"/>
      <c r="K27" s="97"/>
      <c r="L27" s="98"/>
      <c r="R27" s="8"/>
    </row>
    <row r="28" spans="3:18" ht="15">
      <c r="C28" s="83" t="s">
        <v>53</v>
      </c>
      <c r="D28" s="95"/>
      <c r="E28" s="95"/>
      <c r="F28" s="95"/>
      <c r="G28" s="95"/>
      <c r="H28" s="95"/>
      <c r="I28" s="95"/>
      <c r="J28" s="95"/>
      <c r="K28" s="95"/>
      <c r="L28" s="95"/>
      <c r="M28" s="85"/>
      <c r="R28" s="8"/>
    </row>
    <row r="29" ht="15.75" thickBot="1">
      <c r="R29" s="8"/>
    </row>
    <row r="30" spans="2:18" ht="15.75" thickBot="1">
      <c r="B30" s="70" t="s">
        <v>0</v>
      </c>
      <c r="C30" s="7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3" t="s">
        <v>6</v>
      </c>
      <c r="I30" s="3" t="s">
        <v>7</v>
      </c>
      <c r="J30" s="3" t="s">
        <v>8</v>
      </c>
      <c r="K30" s="3" t="s">
        <v>9</v>
      </c>
      <c r="L30" s="3" t="s">
        <v>10</v>
      </c>
      <c r="M30" s="3" t="s">
        <v>11</v>
      </c>
      <c r="N30" s="4" t="s">
        <v>12</v>
      </c>
      <c r="O30" s="3" t="s">
        <v>13</v>
      </c>
      <c r="P30" s="4" t="s">
        <v>14</v>
      </c>
      <c r="R30" s="8"/>
    </row>
    <row r="31" spans="2:18" ht="15">
      <c r="B31" s="71">
        <v>2016</v>
      </c>
      <c r="C31" s="9">
        <v>11.107394470942522</v>
      </c>
      <c r="D31" s="10">
        <v>11.307994105820159</v>
      </c>
      <c r="E31" s="10">
        <v>11.19899249374005</v>
      </c>
      <c r="F31" s="10">
        <v>9.751666715159136</v>
      </c>
      <c r="G31" s="10">
        <v>10.371684699061229</v>
      </c>
      <c r="H31" s="10">
        <v>11.095326015961852</v>
      </c>
      <c r="I31" s="10">
        <v>10.686957341815837</v>
      </c>
      <c r="J31" s="10">
        <v>10.477766799203673</v>
      </c>
      <c r="K31" s="10">
        <v>11.654315190813744</v>
      </c>
      <c r="L31" s="10">
        <v>11.461512914041812</v>
      </c>
      <c r="M31" s="10">
        <v>12.657008815357123</v>
      </c>
      <c r="N31" s="11">
        <v>13.397995579485114</v>
      </c>
      <c r="O31" s="32">
        <f aca="true" t="shared" si="1" ref="O31:O36">AVERAGE(C31:N31)</f>
        <v>11.264051261783523</v>
      </c>
      <c r="P31" s="5"/>
      <c r="R31" s="8"/>
    </row>
    <row r="32" spans="2:18" ht="15">
      <c r="B32" s="71">
        <v>2017</v>
      </c>
      <c r="C32" s="9">
        <v>11.93170171560282</v>
      </c>
      <c r="D32" s="10">
        <v>14.885219147230288</v>
      </c>
      <c r="E32" s="10">
        <v>14.45952622899871</v>
      </c>
      <c r="F32" s="10">
        <v>14.13993700070032</v>
      </c>
      <c r="G32" s="10">
        <v>14.829737812733512</v>
      </c>
      <c r="H32" s="10">
        <v>14.602262653615837</v>
      </c>
      <c r="I32" s="10">
        <v>14.117163060169787</v>
      </c>
      <c r="J32" s="10">
        <v>14.81368280310751</v>
      </c>
      <c r="K32" s="10">
        <v>14.190606834087538</v>
      </c>
      <c r="L32" s="10">
        <v>12.877260988802492</v>
      </c>
      <c r="M32" s="10">
        <v>13.125689223899327</v>
      </c>
      <c r="N32" s="11">
        <v>14.498569327681622</v>
      </c>
      <c r="O32" s="32">
        <f t="shared" si="1"/>
        <v>14.03927973305248</v>
      </c>
      <c r="P32" s="5">
        <f>O32/O31-1</f>
        <v>0.24637924728598337</v>
      </c>
      <c r="R32" s="8"/>
    </row>
    <row r="33" spans="2:18" s="47" customFormat="1" ht="15">
      <c r="B33" s="71">
        <v>2018</v>
      </c>
      <c r="C33" s="9">
        <v>13.548451716670186</v>
      </c>
      <c r="D33" s="10">
        <v>14.530929238614602</v>
      </c>
      <c r="E33" s="10">
        <v>14.024826433649936</v>
      </c>
      <c r="F33" s="10">
        <v>13.292788582955843</v>
      </c>
      <c r="G33" s="10">
        <v>15.489613453830072</v>
      </c>
      <c r="H33" s="10">
        <v>15.318355353596834</v>
      </c>
      <c r="I33" s="10">
        <v>13.112928396210387</v>
      </c>
      <c r="J33" s="10">
        <v>14.137525878543098</v>
      </c>
      <c r="K33" s="10">
        <v>14.059384984647648</v>
      </c>
      <c r="L33" s="10">
        <v>12.438720088824969</v>
      </c>
      <c r="M33" s="10">
        <v>13.870779381880844</v>
      </c>
      <c r="N33" s="11">
        <v>13.43410682656177</v>
      </c>
      <c r="O33" s="32">
        <f t="shared" si="1"/>
        <v>13.938200861332183</v>
      </c>
      <c r="P33" s="5">
        <f>O33/O32-1</f>
        <v>-0.007199719190887577</v>
      </c>
      <c r="R33" s="8"/>
    </row>
    <row r="34" spans="2:18" s="47" customFormat="1" ht="15">
      <c r="B34" s="71">
        <v>2019</v>
      </c>
      <c r="C34" s="9">
        <v>14.384223485942178</v>
      </c>
      <c r="D34" s="10">
        <v>13.568914573445</v>
      </c>
      <c r="E34" s="10">
        <v>14.457997008083131</v>
      </c>
      <c r="F34" s="10">
        <v>14.900933198991504</v>
      </c>
      <c r="G34" s="10">
        <v>14.297141664895056</v>
      </c>
      <c r="H34" s="10">
        <v>16.88909007594773</v>
      </c>
      <c r="I34" s="10">
        <v>17.41369176482698</v>
      </c>
      <c r="J34" s="10">
        <v>17.614904564835243</v>
      </c>
      <c r="K34" s="10">
        <v>17.350089554063477</v>
      </c>
      <c r="L34" s="10">
        <v>16.852768046786572</v>
      </c>
      <c r="M34" s="10">
        <v>17.435087775770114</v>
      </c>
      <c r="N34" s="11">
        <v>14.455320626232034</v>
      </c>
      <c r="O34" s="32">
        <f t="shared" si="1"/>
        <v>15.801680194984918</v>
      </c>
      <c r="P34" s="5">
        <f>O34/O33-1</f>
        <v>0.13369583005669416</v>
      </c>
      <c r="R34" s="8"/>
    </row>
    <row r="35" spans="2:18" s="47" customFormat="1" ht="15">
      <c r="B35" s="71" t="s">
        <v>70</v>
      </c>
      <c r="C35" s="9">
        <v>16.869672431791425</v>
      </c>
      <c r="D35" s="10">
        <v>18.459052996453273</v>
      </c>
      <c r="E35" s="10">
        <v>20.594136512283576</v>
      </c>
      <c r="F35" s="10">
        <v>20.465648935472956</v>
      </c>
      <c r="G35" s="10">
        <v>19.597259910014007</v>
      </c>
      <c r="H35" s="10">
        <v>19.664454285933328</v>
      </c>
      <c r="I35" s="10">
        <v>18.054260703043905</v>
      </c>
      <c r="J35" s="10">
        <v>18.275935663387</v>
      </c>
      <c r="K35" s="10">
        <v>18.02993007233481</v>
      </c>
      <c r="L35" s="10">
        <v>16.59739130966679</v>
      </c>
      <c r="M35" s="10">
        <v>16.324828496508367</v>
      </c>
      <c r="N35" s="11">
        <v>20.547191221220224</v>
      </c>
      <c r="O35" s="32">
        <f t="shared" si="1"/>
        <v>18.62331354484247</v>
      </c>
      <c r="P35" s="5">
        <f>O35/O34-1</f>
        <v>0.17856540032705337</v>
      </c>
      <c r="R35" s="8"/>
    </row>
    <row r="36" spans="2:18" s="47" customFormat="1" ht="15">
      <c r="B36" s="71" t="s">
        <v>71</v>
      </c>
      <c r="C36" s="9">
        <v>18.921657913410947</v>
      </c>
      <c r="D36" s="10">
        <v>21.20298370436523</v>
      </c>
      <c r="E36" s="10">
        <v>20.732094193560812</v>
      </c>
      <c r="F36" s="10">
        <v>22.26940631590954</v>
      </c>
      <c r="G36" s="10">
        <v>22.758681326460696</v>
      </c>
      <c r="H36" s="10">
        <v>22.98338805027295</v>
      </c>
      <c r="I36" s="10">
        <v>23.307842281013023</v>
      </c>
      <c r="J36" s="10">
        <v>23.57711537479091</v>
      </c>
      <c r="K36" s="10">
        <v>21.781419227482683</v>
      </c>
      <c r="L36" s="10">
        <v>21.18480160292723</v>
      </c>
      <c r="M36" s="10">
        <v>21.299698781195833</v>
      </c>
      <c r="N36" s="11">
        <v>21.34305810745617</v>
      </c>
      <c r="O36" s="32">
        <f t="shared" si="1"/>
        <v>21.780178906570498</v>
      </c>
      <c r="P36" s="5">
        <f>O36/O35-1</f>
        <v>0.16951147571707437</v>
      </c>
      <c r="R36" s="8"/>
    </row>
    <row r="37" spans="2:18" s="47" customFormat="1" ht="15">
      <c r="B37" s="109">
        <v>2022</v>
      </c>
      <c r="C37" s="9">
        <v>25.398881942994716</v>
      </c>
      <c r="D37" s="10">
        <v>22.554264664028864</v>
      </c>
      <c r="E37" s="10">
        <v>22.790116984727817</v>
      </c>
      <c r="F37" s="10">
        <v>25.46596292832586</v>
      </c>
      <c r="G37" s="10">
        <v>25.06662511476345</v>
      </c>
      <c r="H37" s="10">
        <v>28.285457877046632</v>
      </c>
      <c r="I37" s="10">
        <v>25.306610913026688</v>
      </c>
      <c r="J37" s="10">
        <v>24.8</v>
      </c>
      <c r="K37" s="10">
        <v>24.8</v>
      </c>
      <c r="L37" s="10">
        <v>26.7</v>
      </c>
      <c r="M37" s="10">
        <v>23.5</v>
      </c>
      <c r="N37" s="11">
        <v>22.2</v>
      </c>
      <c r="O37" s="101">
        <v>24.738993368742836</v>
      </c>
      <c r="P37" s="5">
        <v>0.1358489512351868</v>
      </c>
      <c r="R37" s="8"/>
    </row>
    <row r="38" spans="2:18" s="47" customFormat="1" ht="15.75" thickBot="1">
      <c r="B38" s="110">
        <v>2023</v>
      </c>
      <c r="C38" s="14">
        <v>23.7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54"/>
      <c r="O38" s="33"/>
      <c r="P38" s="6"/>
      <c r="R38" s="8"/>
    </row>
    <row r="39" spans="2:18" ht="15">
      <c r="B39" s="105" t="s">
        <v>60</v>
      </c>
      <c r="C39" s="105"/>
      <c r="D39" s="105"/>
      <c r="E39" s="105"/>
      <c r="F39" s="105"/>
      <c r="R39" s="8"/>
    </row>
    <row r="40" spans="1:18" ht="15">
      <c r="A40" s="55"/>
      <c r="B40" s="72" t="s">
        <v>26</v>
      </c>
      <c r="G40" s="2"/>
      <c r="H40" s="2"/>
      <c r="I40" s="2"/>
      <c r="J40" s="2"/>
      <c r="K40" s="2"/>
      <c r="L40" s="2"/>
      <c r="M40" s="2"/>
      <c r="R40" s="8"/>
    </row>
    <row r="41" spans="1:18" ht="15">
      <c r="A41" s="55"/>
      <c r="B41" s="73" t="s">
        <v>25</v>
      </c>
      <c r="G41" s="2"/>
      <c r="H41" s="2"/>
      <c r="I41" s="2"/>
      <c r="J41" s="2"/>
      <c r="K41" s="2"/>
      <c r="L41" s="2"/>
      <c r="M41" s="2"/>
      <c r="R41" s="8"/>
    </row>
    <row r="43" spans="3:9" ht="15">
      <c r="C43" s="69"/>
      <c r="H43" s="47"/>
      <c r="I43" s="47"/>
    </row>
    <row r="44" spans="3:10" ht="15">
      <c r="C44" s="69"/>
      <c r="D44" s="69"/>
      <c r="E44" s="69"/>
      <c r="F44" s="69"/>
      <c r="G44" s="69"/>
      <c r="H44" s="69"/>
      <c r="I44" s="47"/>
      <c r="J44" s="47"/>
    </row>
    <row r="45" spans="4:12" ht="15">
      <c r="D45" s="47"/>
      <c r="E45" s="47"/>
      <c r="F45" s="47"/>
      <c r="G45" s="47"/>
      <c r="H45" s="47"/>
      <c r="I45" s="47"/>
      <c r="J45" s="47"/>
      <c r="K45" s="47"/>
      <c r="L45" s="47"/>
    </row>
    <row r="46" spans="9:10" ht="15">
      <c r="I46" s="47"/>
      <c r="J46" s="47"/>
    </row>
    <row r="47" spans="9:10" ht="15">
      <c r="I47" s="47"/>
      <c r="J47" s="47"/>
    </row>
  </sheetData>
  <sheetProtection/>
  <mergeCells count="6">
    <mergeCell ref="D10:L10"/>
    <mergeCell ref="C11:M11"/>
    <mergeCell ref="B22:F22"/>
    <mergeCell ref="D27:L27"/>
    <mergeCell ref="C28:M28"/>
    <mergeCell ref="B39:F39"/>
  </mergeCells>
  <hyperlinks>
    <hyperlink ref="N10" location="'Listado Datos'!A1" display="Acceder al listado de datos"/>
    <hyperlink ref="N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ignoredErrors>
    <ignoredError sqref="O14:O16 O31:O33 O17 O34" formulaRange="1"/>
    <ignoredError sqref="B35:B36 B18:B1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0:R102"/>
  <sheetViews>
    <sheetView showGridLines="0" zoomScale="69" zoomScaleNormal="69" zoomScalePageLayoutView="0" workbookViewId="0" topLeftCell="A1">
      <pane ySplit="13" topLeftCell="A94" activePane="bottomLeft" state="frozen"/>
      <selection pane="topLeft" activeCell="A1" sqref="A1"/>
      <selection pane="bottomLeft" activeCell="I104" sqref="I104"/>
    </sheetView>
  </sheetViews>
  <sheetFormatPr defaultColWidth="9.140625" defaultRowHeight="15"/>
  <cols>
    <col min="1" max="1" width="15.7109375" style="15" customWidth="1"/>
    <col min="2" max="2" width="14.57421875" style="15" customWidth="1"/>
    <col min="3" max="3" width="26.00390625" style="16" customWidth="1"/>
    <col min="4" max="4" width="25.28125" style="16" customWidth="1"/>
    <col min="5" max="5" width="20.00390625" style="16" customWidth="1"/>
    <col min="6" max="6" width="19.8515625" style="15" customWidth="1"/>
    <col min="7" max="7" width="18.00390625" style="15" customWidth="1"/>
    <col min="8" max="8" width="18.8515625" style="15" customWidth="1"/>
    <col min="9" max="9" width="18.57421875" style="15" customWidth="1"/>
    <col min="10" max="16384" width="9.140625" style="1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4:6" ht="16.5" thickBot="1">
      <c r="D10" s="99" t="s">
        <v>68</v>
      </c>
      <c r="E10" s="100"/>
      <c r="F10" s="22" t="s">
        <v>51</v>
      </c>
    </row>
    <row r="11" ht="15">
      <c r="F11" s="23" t="s">
        <v>50</v>
      </c>
    </row>
    <row r="12" ht="15">
      <c r="E12" s="23"/>
    </row>
    <row r="13" spans="2:9" s="21" customFormat="1" ht="45">
      <c r="B13" s="57" t="s">
        <v>19</v>
      </c>
      <c r="C13" s="65" t="s">
        <v>16</v>
      </c>
      <c r="D13" s="59" t="s">
        <v>20</v>
      </c>
      <c r="E13" s="60" t="s">
        <v>18</v>
      </c>
      <c r="F13" s="61" t="s">
        <v>62</v>
      </c>
      <c r="G13" s="62" t="s">
        <v>63</v>
      </c>
      <c r="H13" s="63" t="s">
        <v>64</v>
      </c>
      <c r="I13" s="64" t="s">
        <v>65</v>
      </c>
    </row>
    <row r="14" spans="2:9" ht="15">
      <c r="B14" s="20">
        <v>42370</v>
      </c>
      <c r="C14" s="66">
        <v>30.818</v>
      </c>
      <c r="D14" s="19">
        <v>0.5299476947210516</v>
      </c>
      <c r="E14" s="18">
        <f aca="true" t="shared" si="0" ref="E14:E45">D14*$C14</f>
        <v>16.33192805591337</v>
      </c>
      <c r="F14" s="58">
        <v>0.769674111780596</v>
      </c>
      <c r="G14" s="56">
        <f>F14*$C14</f>
        <v>23.719816776854408</v>
      </c>
      <c r="H14" s="19">
        <v>0.3628673435530687</v>
      </c>
      <c r="I14" s="18">
        <f>H14*$C14</f>
        <v>11.182845793618473</v>
      </c>
    </row>
    <row r="15" spans="2:9" ht="15">
      <c r="B15" s="20">
        <v>42401</v>
      </c>
      <c r="C15" s="66">
        <v>31.752</v>
      </c>
      <c r="D15" s="19">
        <v>0.4628945785150733</v>
      </c>
      <c r="E15" s="18">
        <f t="shared" si="0"/>
        <v>14.697828657010607</v>
      </c>
      <c r="F15" s="58">
        <v>0.7285766339410849</v>
      </c>
      <c r="G15" s="56">
        <f aca="true" t="shared" si="1" ref="G15:I54">F15*$C15</f>
        <v>23.133765280897325</v>
      </c>
      <c r="H15" s="19">
        <v>0.3572550443375199</v>
      </c>
      <c r="I15" s="18">
        <f t="shared" si="1"/>
        <v>11.343562167804933</v>
      </c>
    </row>
    <row r="16" spans="2:9" ht="15">
      <c r="B16" s="20">
        <v>42430</v>
      </c>
      <c r="C16" s="66">
        <v>32.163</v>
      </c>
      <c r="D16" s="19">
        <v>0.430203831255616</v>
      </c>
      <c r="E16" s="18">
        <f t="shared" si="0"/>
        <v>13.836645824674376</v>
      </c>
      <c r="F16" s="58">
        <v>0.6545321394919473</v>
      </c>
      <c r="G16" s="56">
        <f t="shared" si="1"/>
        <v>21.051717202479498</v>
      </c>
      <c r="H16" s="19">
        <v>0.3498200229872715</v>
      </c>
      <c r="I16" s="18">
        <f t="shared" si="1"/>
        <v>11.251261399339612</v>
      </c>
    </row>
    <row r="17" spans="2:9" ht="15">
      <c r="B17" s="20">
        <v>42461</v>
      </c>
      <c r="C17" s="66">
        <v>31.515</v>
      </c>
      <c r="D17" s="19">
        <v>0.3635834890951343</v>
      </c>
      <c r="E17" s="18">
        <f t="shared" si="0"/>
        <v>11.458333658833158</v>
      </c>
      <c r="F17" s="58">
        <v>0.6276775757937006</v>
      </c>
      <c r="G17" s="56">
        <f t="shared" si="1"/>
        <v>19.781258801138478</v>
      </c>
      <c r="H17" s="19">
        <v>0.3101481333037275</v>
      </c>
      <c r="I17" s="18">
        <f t="shared" si="1"/>
        <v>9.774318421066972</v>
      </c>
    </row>
    <row r="18" spans="2:9" ht="15">
      <c r="B18" s="20">
        <v>42491</v>
      </c>
      <c r="C18" s="66">
        <v>31.41</v>
      </c>
      <c r="D18" s="19">
        <v>0.3873194739683876</v>
      </c>
      <c r="E18" s="18">
        <f t="shared" si="0"/>
        <v>12.165704677347055</v>
      </c>
      <c r="F18" s="58">
        <v>0.601660518340758</v>
      </c>
      <c r="G18" s="56">
        <f t="shared" si="1"/>
        <v>18.898156881083207</v>
      </c>
      <c r="H18" s="19">
        <v>0.3314557058655916</v>
      </c>
      <c r="I18" s="18">
        <f t="shared" si="1"/>
        <v>10.411023721238232</v>
      </c>
    </row>
    <row r="19" spans="2:9" ht="15">
      <c r="B19" s="20">
        <v>42522</v>
      </c>
      <c r="C19" s="66">
        <v>30.78</v>
      </c>
      <c r="D19" s="19">
        <v>0.4285375186247235</v>
      </c>
      <c r="E19" s="18">
        <f t="shared" si="0"/>
        <v>13.19038482326899</v>
      </c>
      <c r="F19" s="58">
        <v>0.6045499424057991</v>
      </c>
      <c r="G19" s="56">
        <f t="shared" si="1"/>
        <v>18.608047227250495</v>
      </c>
      <c r="H19" s="19">
        <v>0.3610861672285374</v>
      </c>
      <c r="I19" s="18">
        <f t="shared" si="1"/>
        <v>11.114232227294382</v>
      </c>
    </row>
    <row r="20" spans="2:9" ht="15">
      <c r="B20" s="20">
        <v>42552</v>
      </c>
      <c r="C20" s="66">
        <v>30.04</v>
      </c>
      <c r="D20" s="19">
        <v>0.4354120101061156</v>
      </c>
      <c r="E20" s="18">
        <f t="shared" si="0"/>
        <v>13.079776783587711</v>
      </c>
      <c r="F20" s="58">
        <v>0.6414743063404347</v>
      </c>
      <c r="G20" s="56">
        <f t="shared" si="1"/>
        <v>19.269888162466657</v>
      </c>
      <c r="H20" s="19">
        <v>0.3568774319565704</v>
      </c>
      <c r="I20" s="18">
        <f t="shared" si="1"/>
        <v>10.720598055975374</v>
      </c>
    </row>
    <row r="21" spans="2:9" ht="15">
      <c r="B21" s="20">
        <v>42583</v>
      </c>
      <c r="C21" s="66">
        <v>28.891</v>
      </c>
      <c r="D21" s="19">
        <v>0.448937474511159</v>
      </c>
      <c r="E21" s="18">
        <f t="shared" si="0"/>
        <v>12.970252576101894</v>
      </c>
      <c r="F21" s="58">
        <v>0.6760493178929585</v>
      </c>
      <c r="G21" s="56">
        <f t="shared" si="1"/>
        <v>19.531740843245462</v>
      </c>
      <c r="H21" s="19">
        <v>0.3640412040761548</v>
      </c>
      <c r="I21" s="18">
        <f t="shared" si="1"/>
        <v>10.517514426964189</v>
      </c>
    </row>
    <row r="22" spans="2:9" ht="15">
      <c r="B22" s="20">
        <v>42614</v>
      </c>
      <c r="C22" s="66">
        <v>28.78</v>
      </c>
      <c r="D22" s="19">
        <v>0.4846611997576998</v>
      </c>
      <c r="E22" s="18">
        <f t="shared" si="0"/>
        <v>13.9485493290266</v>
      </c>
      <c r="F22" s="58">
        <v>0.7027577328973397</v>
      </c>
      <c r="G22" s="56">
        <f t="shared" si="1"/>
        <v>20.225367552785436</v>
      </c>
      <c r="H22" s="19">
        <v>0.4048174161474092</v>
      </c>
      <c r="I22" s="18">
        <f t="shared" si="1"/>
        <v>11.650645236722436</v>
      </c>
    </row>
    <row r="23" spans="2:9" ht="15">
      <c r="B23" s="20">
        <v>42644</v>
      </c>
      <c r="C23" s="66">
        <v>28.151</v>
      </c>
      <c r="D23" s="19">
        <v>0.5010551456713546</v>
      </c>
      <c r="E23" s="18">
        <f t="shared" si="0"/>
        <v>14.105203405794303</v>
      </c>
      <c r="F23" s="58">
        <v>0.758136400929282</v>
      </c>
      <c r="G23" s="56">
        <f t="shared" si="1"/>
        <v>21.34229782256022</v>
      </c>
      <c r="H23" s="19">
        <v>0.4076275146174685</v>
      </c>
      <c r="I23" s="18">
        <f t="shared" si="1"/>
        <v>11.475122163996355</v>
      </c>
    </row>
    <row r="24" spans="2:9" ht="15">
      <c r="B24" s="20">
        <v>42675</v>
      </c>
      <c r="C24" s="66">
        <v>28.732</v>
      </c>
      <c r="D24" s="19">
        <v>0.5452125086787613</v>
      </c>
      <c r="E24" s="18">
        <f t="shared" si="0"/>
        <v>15.665045799358168</v>
      </c>
      <c r="F24" s="58">
        <v>0.7986646433880085</v>
      </c>
      <c r="G24" s="56">
        <f t="shared" si="1"/>
        <v>22.94723253382426</v>
      </c>
      <c r="H24" s="19">
        <v>0.4428372449241514</v>
      </c>
      <c r="I24" s="18">
        <f t="shared" si="1"/>
        <v>12.723599721160717</v>
      </c>
    </row>
    <row r="25" spans="2:9" ht="15">
      <c r="B25" s="17">
        <v>42705</v>
      </c>
      <c r="C25" s="67">
        <v>28.84</v>
      </c>
      <c r="D25" s="27">
        <v>0.625565884435631</v>
      </c>
      <c r="E25" s="25">
        <f t="shared" si="0"/>
        <v>18.041320107123596</v>
      </c>
      <c r="F25" s="27">
        <v>0.9149271272275262</v>
      </c>
      <c r="G25" s="28">
        <f t="shared" si="1"/>
        <v>26.386498349241855</v>
      </c>
      <c r="H25" s="27">
        <v>0.466157144062996</v>
      </c>
      <c r="I25" s="25">
        <f t="shared" si="1"/>
        <v>13.443972034776806</v>
      </c>
    </row>
    <row r="26" spans="2:9" ht="15">
      <c r="B26" s="20">
        <v>42736</v>
      </c>
      <c r="C26" s="66">
        <v>28.611</v>
      </c>
      <c r="D26" s="19">
        <v>0.5175094842267891</v>
      </c>
      <c r="E26" s="18">
        <f t="shared" si="0"/>
        <v>14.806463853212664</v>
      </c>
      <c r="F26" s="58">
        <v>0.7662405808488356</v>
      </c>
      <c r="G26" s="56">
        <f t="shared" si="1"/>
        <v>21.922909258666035</v>
      </c>
      <c r="H26" s="19">
        <v>0.417031970766587</v>
      </c>
      <c r="I26" s="18">
        <f t="shared" si="1"/>
        <v>11.93170171560282</v>
      </c>
    </row>
    <row r="27" spans="2:9" ht="15">
      <c r="B27" s="20">
        <v>42767</v>
      </c>
      <c r="C27" s="66">
        <v>28.462</v>
      </c>
      <c r="D27" s="19">
        <v>0.6381485593659562</v>
      </c>
      <c r="E27" s="18">
        <f t="shared" si="0"/>
        <v>18.162984296673844</v>
      </c>
      <c r="F27" s="58">
        <v>0.8214307913562551</v>
      </c>
      <c r="G27" s="56">
        <f t="shared" si="1"/>
        <v>23.37956318358173</v>
      </c>
      <c r="H27" s="19">
        <v>0.5247160596014987</v>
      </c>
      <c r="I27" s="18">
        <f t="shared" si="1"/>
        <v>14.934468488377856</v>
      </c>
    </row>
    <row r="28" spans="2:9" ht="15">
      <c r="B28" s="20">
        <v>42795</v>
      </c>
      <c r="C28" s="66">
        <v>28.416</v>
      </c>
      <c r="D28" s="19">
        <v>0.5835494725415942</v>
      </c>
      <c r="E28" s="18">
        <f t="shared" si="0"/>
        <v>16.58214181174194</v>
      </c>
      <c r="F28" s="58">
        <v>0.7536514703583382</v>
      </c>
      <c r="G28" s="56">
        <f t="shared" si="1"/>
        <v>21.415760181702538</v>
      </c>
      <c r="H28" s="19">
        <v>0.5091737577219513</v>
      </c>
      <c r="I28" s="18">
        <f t="shared" si="1"/>
        <v>14.468681499426967</v>
      </c>
    </row>
    <row r="29" spans="2:9" ht="15">
      <c r="B29" s="20">
        <v>42826</v>
      </c>
      <c r="C29" s="66">
        <v>28.403</v>
      </c>
      <c r="D29" s="19">
        <v>0.5963059485714244</v>
      </c>
      <c r="E29" s="18">
        <f t="shared" si="0"/>
        <v>16.936877857274165</v>
      </c>
      <c r="F29" s="58">
        <v>0.7457514631605385</v>
      </c>
      <c r="G29" s="56">
        <f t="shared" si="1"/>
        <v>21.181578808148775</v>
      </c>
      <c r="H29" s="19">
        <v>0.5003791234582794</v>
      </c>
      <c r="I29" s="18">
        <f t="shared" si="1"/>
        <v>14.212268243585509</v>
      </c>
    </row>
    <row r="30" spans="2:9" ht="15">
      <c r="B30" s="20">
        <v>42856</v>
      </c>
      <c r="C30" s="66">
        <v>28.131</v>
      </c>
      <c r="D30" s="19">
        <v>0.6001640103365519</v>
      </c>
      <c r="E30" s="18">
        <f t="shared" si="0"/>
        <v>16.88321377477754</v>
      </c>
      <c r="F30" s="58">
        <v>0.7256410345861086</v>
      </c>
      <c r="G30" s="56">
        <f t="shared" si="1"/>
        <v>20.41300794394182</v>
      </c>
      <c r="H30" s="19">
        <v>0.5282146783886572</v>
      </c>
      <c r="I30" s="18">
        <f t="shared" si="1"/>
        <v>14.859207117751316</v>
      </c>
    </row>
    <row r="31" spans="2:9" ht="15">
      <c r="B31" s="20">
        <v>42887</v>
      </c>
      <c r="C31" s="66">
        <v>28.378</v>
      </c>
      <c r="D31" s="19">
        <v>0.5806378065132707</v>
      </c>
      <c r="E31" s="18">
        <f t="shared" si="0"/>
        <v>16.477339673233594</v>
      </c>
      <c r="F31" s="58">
        <v>0.7044619454359076</v>
      </c>
      <c r="G31" s="56">
        <f t="shared" si="1"/>
        <v>19.991221087580186</v>
      </c>
      <c r="H31" s="19">
        <v>0.5152892575706783</v>
      </c>
      <c r="I31" s="18">
        <f t="shared" si="1"/>
        <v>14.62287855134071</v>
      </c>
    </row>
    <row r="32" spans="2:9" ht="15">
      <c r="B32" s="20">
        <v>42917</v>
      </c>
      <c r="C32" s="66">
        <v>28.641</v>
      </c>
      <c r="D32" s="19">
        <v>0.605132969726573</v>
      </c>
      <c r="E32" s="18">
        <f t="shared" si="0"/>
        <v>17.331613385938777</v>
      </c>
      <c r="F32" s="58">
        <v>0.7532356944790769</v>
      </c>
      <c r="G32" s="56">
        <f t="shared" si="1"/>
        <v>21.57342352557524</v>
      </c>
      <c r="H32" s="19">
        <v>0.4933130688711811</v>
      </c>
      <c r="I32" s="18">
        <f t="shared" si="1"/>
        <v>14.128979605539497</v>
      </c>
    </row>
    <row r="33" spans="2:9" ht="15">
      <c r="B33" s="20">
        <v>42948</v>
      </c>
      <c r="C33" s="66">
        <v>28.674</v>
      </c>
      <c r="D33" s="19">
        <v>0.6171504888630583</v>
      </c>
      <c r="E33" s="18">
        <f t="shared" si="0"/>
        <v>17.696173117659335</v>
      </c>
      <c r="F33" s="58">
        <v>0.7571954323671878</v>
      </c>
      <c r="G33" s="56">
        <f t="shared" si="1"/>
        <v>21.711821827696742</v>
      </c>
      <c r="H33" s="19">
        <v>0.5179099498238335</v>
      </c>
      <c r="I33" s="18">
        <f t="shared" si="1"/>
        <v>14.850549901248602</v>
      </c>
    </row>
    <row r="34" spans="2:9" ht="15">
      <c r="B34" s="20">
        <v>42979</v>
      </c>
      <c r="C34" s="66">
        <v>28.911</v>
      </c>
      <c r="D34" s="19">
        <v>0.580398913839356</v>
      </c>
      <c r="E34" s="18">
        <f t="shared" si="0"/>
        <v>16.779912998009625</v>
      </c>
      <c r="F34" s="58">
        <v>0.7702632072856725</v>
      </c>
      <c r="G34" s="56">
        <f t="shared" si="1"/>
        <v>22.26907958583608</v>
      </c>
      <c r="H34" s="19">
        <v>0.4931319458547384</v>
      </c>
      <c r="I34" s="18">
        <f t="shared" si="1"/>
        <v>14.256937686606342</v>
      </c>
    </row>
    <row r="35" spans="2:9" ht="15">
      <c r="B35" s="20">
        <v>43009</v>
      </c>
      <c r="C35" s="66">
        <v>29.35</v>
      </c>
      <c r="D35" s="19">
        <v>0.5327006119922103</v>
      </c>
      <c r="E35" s="18">
        <f t="shared" si="0"/>
        <v>15.634762961971374</v>
      </c>
      <c r="F35" s="58">
        <v>0.8296411515388386</v>
      </c>
      <c r="G35" s="56">
        <f t="shared" si="1"/>
        <v>24.349967797664913</v>
      </c>
      <c r="H35" s="19">
        <v>0.4412957460364283</v>
      </c>
      <c r="I35" s="18">
        <f t="shared" si="1"/>
        <v>12.952030146169172</v>
      </c>
    </row>
    <row r="36" spans="2:9" ht="15">
      <c r="B36" s="20">
        <v>43040</v>
      </c>
      <c r="C36" s="66">
        <v>29.231</v>
      </c>
      <c r="D36" s="19">
        <v>0.5445237422483087</v>
      </c>
      <c r="E36" s="18">
        <f t="shared" si="0"/>
        <v>15.916973509660313</v>
      </c>
      <c r="F36" s="58">
        <v>0.8860190964671331</v>
      </c>
      <c r="G36" s="56">
        <f t="shared" si="1"/>
        <v>25.899224208830766</v>
      </c>
      <c r="H36" s="19">
        <v>0.4491857336358047</v>
      </c>
      <c r="I36" s="18">
        <f t="shared" si="1"/>
        <v>13.130148179908208</v>
      </c>
    </row>
    <row r="37" spans="2:9" ht="15">
      <c r="B37" s="17">
        <v>43070</v>
      </c>
      <c r="C37" s="67">
        <v>28.88</v>
      </c>
      <c r="D37" s="27">
        <v>0.6944040502558942</v>
      </c>
      <c r="E37" s="25">
        <f t="shared" si="0"/>
        <v>20.054388971390225</v>
      </c>
      <c r="F37" s="27">
        <v>1.0166695055875647</v>
      </c>
      <c r="G37" s="28">
        <f t="shared" si="1"/>
        <v>29.36141532136887</v>
      </c>
      <c r="H37" s="27">
        <v>0.5069058049564095</v>
      </c>
      <c r="I37" s="25">
        <f t="shared" si="1"/>
        <v>14.639439647141105</v>
      </c>
    </row>
    <row r="38" spans="2:9" ht="15">
      <c r="B38" s="20">
        <v>43101</v>
      </c>
      <c r="C38" s="66">
        <v>28.529</v>
      </c>
      <c r="D38" s="19">
        <v>0.6333835769734072</v>
      </c>
      <c r="E38" s="18">
        <f t="shared" si="0"/>
        <v>18.069800067474333</v>
      </c>
      <c r="F38" s="58">
        <v>0.8864489033250665</v>
      </c>
      <c r="G38" s="56">
        <f t="shared" si="1"/>
        <v>25.289500762960824</v>
      </c>
      <c r="H38" s="19">
        <v>0.4818400734926669</v>
      </c>
      <c r="I38" s="18">
        <f t="shared" si="1"/>
        <v>13.746415456672294</v>
      </c>
    </row>
    <row r="39" spans="2:9" ht="15">
      <c r="B39" s="20">
        <v>43132</v>
      </c>
      <c r="C39" s="66">
        <v>28.52</v>
      </c>
      <c r="D39" s="19">
        <v>0.638876313795739</v>
      </c>
      <c r="E39" s="18">
        <f t="shared" si="0"/>
        <v>18.220752469454474</v>
      </c>
      <c r="F39" s="58">
        <v>0.8433883727925433</v>
      </c>
      <c r="G39" s="56">
        <f t="shared" si="1"/>
        <v>24.053436392043334</v>
      </c>
      <c r="H39" s="19">
        <v>0.5053932654492967</v>
      </c>
      <c r="I39" s="18">
        <f t="shared" si="1"/>
        <v>14.413815930613943</v>
      </c>
    </row>
    <row r="40" spans="2:9" ht="15">
      <c r="B40" s="20">
        <v>43160</v>
      </c>
      <c r="C40" s="66">
        <v>28.392</v>
      </c>
      <c r="D40" s="19">
        <v>0.5908328966969671</v>
      </c>
      <c r="E40" s="18">
        <f t="shared" si="0"/>
        <v>16.77492760302029</v>
      </c>
      <c r="F40" s="58">
        <v>0.7983448306104554</v>
      </c>
      <c r="G40" s="56">
        <f t="shared" si="1"/>
        <v>22.66660643069205</v>
      </c>
      <c r="H40" s="19">
        <v>0.495252727426071</v>
      </c>
      <c r="I40" s="18">
        <f t="shared" si="1"/>
        <v>14.061215437081009</v>
      </c>
    </row>
    <row r="41" spans="2:9" ht="15">
      <c r="B41" s="20">
        <v>43191</v>
      </c>
      <c r="C41" s="66">
        <v>28.317</v>
      </c>
      <c r="D41" s="19">
        <v>0.5731035338609511</v>
      </c>
      <c r="E41" s="18">
        <f t="shared" si="0"/>
        <v>16.228572768340552</v>
      </c>
      <c r="F41" s="58">
        <v>0.8046310867785035</v>
      </c>
      <c r="G41" s="56">
        <f t="shared" si="1"/>
        <v>22.78473848430688</v>
      </c>
      <c r="H41" s="19">
        <v>0.4741113783712109</v>
      </c>
      <c r="I41" s="18">
        <f t="shared" si="1"/>
        <v>13.42541190133758</v>
      </c>
    </row>
    <row r="42" spans="2:9" ht="15">
      <c r="B42" s="20">
        <v>43221</v>
      </c>
      <c r="C42" s="66">
        <v>30.562</v>
      </c>
      <c r="D42" s="19">
        <v>0.572561559149036</v>
      </c>
      <c r="E42" s="18">
        <f t="shared" si="0"/>
        <v>17.498626370712838</v>
      </c>
      <c r="F42" s="58">
        <v>0.7194591492017746</v>
      </c>
      <c r="G42" s="56">
        <f t="shared" si="1"/>
        <v>21.988110517904634</v>
      </c>
      <c r="H42" s="19">
        <v>0.4994322656208804</v>
      </c>
      <c r="I42" s="18">
        <f t="shared" si="1"/>
        <v>15.263648901905347</v>
      </c>
    </row>
    <row r="43" spans="2:9" ht="15">
      <c r="B43" s="20">
        <v>43252</v>
      </c>
      <c r="C43" s="66">
        <v>31.366</v>
      </c>
      <c r="D43" s="19">
        <v>0.5473963986382833</v>
      </c>
      <c r="E43" s="18">
        <f t="shared" si="0"/>
        <v>17.169635439688392</v>
      </c>
      <c r="F43" s="58">
        <v>0.6640895164463612</v>
      </c>
      <c r="G43" s="56">
        <f t="shared" si="1"/>
        <v>20.829831772856565</v>
      </c>
      <c r="H43" s="19">
        <v>0.4874827937367114</v>
      </c>
      <c r="I43" s="18">
        <f t="shared" si="1"/>
        <v>15.290385308345689</v>
      </c>
    </row>
    <row r="44" spans="2:9" ht="15">
      <c r="B44" s="20">
        <v>43282</v>
      </c>
      <c r="C44" s="66">
        <v>31.146</v>
      </c>
      <c r="D44" s="19">
        <v>0.4895842945192842</v>
      </c>
      <c r="E44" s="18">
        <f t="shared" si="0"/>
        <v>15.248592437097626</v>
      </c>
      <c r="F44" s="58">
        <v>0.66582316294773</v>
      </c>
      <c r="G44" s="56">
        <f t="shared" si="1"/>
        <v>20.73772823317</v>
      </c>
      <c r="H44" s="19">
        <v>0.4221986079966273</v>
      </c>
      <c r="I44" s="18">
        <f t="shared" si="1"/>
        <v>13.149797844662954</v>
      </c>
    </row>
    <row r="45" spans="2:9" ht="15">
      <c r="B45" s="20">
        <v>43313</v>
      </c>
      <c r="C45" s="66">
        <v>31.326</v>
      </c>
      <c r="D45" s="19">
        <v>0.5129544106111974</v>
      </c>
      <c r="E45" s="18">
        <f t="shared" si="0"/>
        <v>16.06880986680637</v>
      </c>
      <c r="F45" s="58">
        <v>0.6990741378337394</v>
      </c>
      <c r="G45" s="56">
        <f t="shared" si="1"/>
        <v>21.899196441779722</v>
      </c>
      <c r="H45" s="19">
        <v>0.4518060476942783</v>
      </c>
      <c r="I45" s="18">
        <f t="shared" si="1"/>
        <v>14.153276250070961</v>
      </c>
    </row>
    <row r="46" spans="2:9" ht="15">
      <c r="B46" s="20">
        <v>43344</v>
      </c>
      <c r="C46" s="66">
        <v>32.866</v>
      </c>
      <c r="D46" s="19">
        <v>0.4996876166885825</v>
      </c>
      <c r="E46" s="18">
        <f aca="true" t="shared" si="2" ref="E46:E64">D46*$C46</f>
        <v>16.422733210086953</v>
      </c>
      <c r="F46" s="58">
        <v>0.7098668877222095</v>
      </c>
      <c r="G46" s="56">
        <f t="shared" si="1"/>
        <v>23.330485131878138</v>
      </c>
      <c r="H46" s="19">
        <v>0.4286067918527157</v>
      </c>
      <c r="I46" s="18">
        <f t="shared" si="1"/>
        <v>14.086590821031354</v>
      </c>
    </row>
    <row r="47" spans="2:9" ht="15">
      <c r="B47" s="20">
        <v>43374</v>
      </c>
      <c r="C47" s="66">
        <v>32.886</v>
      </c>
      <c r="D47" s="19">
        <v>0.446063197950862</v>
      </c>
      <c r="E47" s="18">
        <f t="shared" si="2"/>
        <v>14.669234327812049</v>
      </c>
      <c r="F47" s="58">
        <v>0.7514358774523465</v>
      </c>
      <c r="G47" s="56">
        <f t="shared" si="1"/>
        <v>24.71172026589787</v>
      </c>
      <c r="H47" s="19">
        <v>0.3790551824604796</v>
      </c>
      <c r="I47" s="18">
        <f t="shared" si="1"/>
        <v>12.465608730395333</v>
      </c>
    </row>
    <row r="48" spans="2:9" ht="15">
      <c r="B48" s="20">
        <v>43405</v>
      </c>
      <c r="C48" s="66">
        <v>32.537</v>
      </c>
      <c r="D48" s="19">
        <v>0.5005219226643522</v>
      </c>
      <c r="E48" s="18">
        <f t="shared" si="2"/>
        <v>16.28548179773003</v>
      </c>
      <c r="F48" s="58">
        <v>0.7712013509065747</v>
      </c>
      <c r="G48" s="56">
        <f t="shared" si="1"/>
        <v>25.09257835444722</v>
      </c>
      <c r="H48" s="19">
        <v>0.4265426237300396</v>
      </c>
      <c r="I48" s="18">
        <f t="shared" si="1"/>
        <v>13.878417348304298</v>
      </c>
    </row>
    <row r="49" spans="2:9" ht="15">
      <c r="B49" s="17">
        <v>43435</v>
      </c>
      <c r="C49" s="67">
        <v>32.214</v>
      </c>
      <c r="D49" s="27">
        <v>0.5492809373669016</v>
      </c>
      <c r="E49" s="25">
        <f t="shared" si="2"/>
        <v>17.694536116337368</v>
      </c>
      <c r="F49" s="27">
        <v>0.9127487411869702</v>
      </c>
      <c r="G49" s="28">
        <f t="shared" si="1"/>
        <v>29.403287948597058</v>
      </c>
      <c r="H49" s="27">
        <v>0.4173333740074212</v>
      </c>
      <c r="I49" s="25">
        <f t="shared" si="1"/>
        <v>13.443977310275066</v>
      </c>
    </row>
    <row r="50" spans="2:9" ht="15">
      <c r="B50" s="20">
        <v>43466</v>
      </c>
      <c r="C50" s="66">
        <v>32.598</v>
      </c>
      <c r="D50" s="19">
        <v>0.5394208460131935</v>
      </c>
      <c r="E50" s="18">
        <f t="shared" si="2"/>
        <v>17.584040738338082</v>
      </c>
      <c r="F50" s="58">
        <v>0.7821404369453737</v>
      </c>
      <c r="G50" s="56">
        <f t="shared" si="1"/>
        <v>25.49621396354529</v>
      </c>
      <c r="H50" s="19">
        <v>0.44188701602842</v>
      </c>
      <c r="I50" s="18">
        <f t="shared" si="1"/>
        <v>14.404632948494434</v>
      </c>
    </row>
    <row r="51" spans="2:9" ht="15">
      <c r="B51" s="20">
        <v>43497</v>
      </c>
      <c r="C51" s="66">
        <v>32.61</v>
      </c>
      <c r="D51" s="19">
        <v>0.532439956614711</v>
      </c>
      <c r="E51" s="18">
        <f t="shared" si="2"/>
        <v>17.362866985205724</v>
      </c>
      <c r="F51" s="58">
        <v>0.7939955966128422</v>
      </c>
      <c r="G51" s="56">
        <f t="shared" si="1"/>
        <v>25.892196405544784</v>
      </c>
      <c r="H51" s="19">
        <v>0.4159838482316144</v>
      </c>
      <c r="I51" s="18">
        <f t="shared" si="1"/>
        <v>13.565233290832944</v>
      </c>
    </row>
    <row r="52" spans="2:9" ht="15">
      <c r="B52" s="20">
        <v>43525</v>
      </c>
      <c r="C52" s="66">
        <v>33.313</v>
      </c>
      <c r="D52" s="19">
        <v>0.5251545412421896</v>
      </c>
      <c r="E52" s="18">
        <f t="shared" si="2"/>
        <v>17.494473232401063</v>
      </c>
      <c r="F52" s="58">
        <v>0.7282487194170596</v>
      </c>
      <c r="G52" s="56">
        <f t="shared" si="1"/>
        <v>24.260149589940507</v>
      </c>
      <c r="H52" s="19">
        <v>0.4351628672892848</v>
      </c>
      <c r="I52" s="18">
        <f t="shared" si="1"/>
        <v>14.496580598007947</v>
      </c>
    </row>
    <row r="53" spans="2:9" ht="15">
      <c r="B53" s="20">
        <v>43556</v>
      </c>
      <c r="C53" s="66">
        <v>34.136</v>
      </c>
      <c r="D53" s="19">
        <v>0.5232062698388275</v>
      </c>
      <c r="E53" s="18">
        <f t="shared" si="2"/>
        <v>17.860169227218215</v>
      </c>
      <c r="F53" s="58">
        <v>0.693694606847175</v>
      </c>
      <c r="G53" s="56">
        <f t="shared" si="1"/>
        <v>23.679959099335168</v>
      </c>
      <c r="H53" s="19">
        <v>0.4363425776415561</v>
      </c>
      <c r="I53" s="18">
        <f t="shared" si="1"/>
        <v>14.89499023037216</v>
      </c>
    </row>
    <row r="54" spans="2:9" ht="15">
      <c r="B54" s="20">
        <v>43586</v>
      </c>
      <c r="C54" s="66">
        <v>35.163</v>
      </c>
      <c r="D54" s="19">
        <v>0.4712639431111657</v>
      </c>
      <c r="E54" s="18">
        <f t="shared" si="2"/>
        <v>16.57105403161792</v>
      </c>
      <c r="F54" s="58">
        <v>0.6283639198120405</v>
      </c>
      <c r="G54" s="56">
        <f t="shared" si="1"/>
        <v>22.09516051235078</v>
      </c>
      <c r="H54" s="19">
        <v>0.407104503748378</v>
      </c>
      <c r="I54" s="18">
        <f t="shared" si="1"/>
        <v>14.315015665304214</v>
      </c>
    </row>
    <row r="55" spans="2:9" ht="15">
      <c r="B55" s="20">
        <v>43617</v>
      </c>
      <c r="C55" s="66">
        <v>35.25</v>
      </c>
      <c r="D55" s="19">
        <v>0.52605196078426</v>
      </c>
      <c r="E55" s="18">
        <f t="shared" si="2"/>
        <v>18.543331617645165</v>
      </c>
      <c r="F55" s="58">
        <v>0.608498035894842</v>
      </c>
      <c r="G55" s="56">
        <f aca="true" t="shared" si="3" ref="G55:G60">F55*$C55</f>
        <v>21.44955576529318</v>
      </c>
      <c r="H55" s="19">
        <v>0.4819257160714695</v>
      </c>
      <c r="I55" s="18">
        <f aca="true" t="shared" si="4" ref="I55:I60">H55*$C55</f>
        <v>16.9878814915193</v>
      </c>
    </row>
    <row r="56" spans="2:9" ht="15">
      <c r="B56" s="20">
        <v>43647</v>
      </c>
      <c r="C56" s="66">
        <v>34.823</v>
      </c>
      <c r="D56" s="19">
        <v>0.5470460517069957</v>
      </c>
      <c r="E56" s="18">
        <f t="shared" si="2"/>
        <v>19.049784658592714</v>
      </c>
      <c r="F56" s="58">
        <v>0.6554568529878064</v>
      </c>
      <c r="G56" s="56">
        <f t="shared" si="3"/>
        <v>22.824973991594383</v>
      </c>
      <c r="H56" s="19">
        <v>0.5017022244318871</v>
      </c>
      <c r="I56" s="18">
        <f t="shared" si="4"/>
        <v>17.470776561391602</v>
      </c>
    </row>
    <row r="57" spans="2:9" ht="15">
      <c r="B57" s="20">
        <v>43678</v>
      </c>
      <c r="C57" s="66">
        <v>35.95</v>
      </c>
      <c r="D57" s="19">
        <v>0.5347580840315839</v>
      </c>
      <c r="E57" s="18">
        <f t="shared" si="2"/>
        <v>19.224553120935443</v>
      </c>
      <c r="F57" s="58">
        <v>0.6516602398257186</v>
      </c>
      <c r="G57" s="56">
        <f t="shared" si="3"/>
        <v>23.427185621734587</v>
      </c>
      <c r="H57" s="19">
        <v>0.4886080952829792</v>
      </c>
      <c r="I57" s="18">
        <f t="shared" si="4"/>
        <v>17.565461025423105</v>
      </c>
    </row>
    <row r="58" spans="2:9" ht="15">
      <c r="B58" s="20">
        <v>43709</v>
      </c>
      <c r="C58" s="66">
        <v>36.691</v>
      </c>
      <c r="D58" s="19">
        <v>0.5406196525282987</v>
      </c>
      <c r="E58" s="18">
        <f t="shared" si="2"/>
        <v>19.835875670915808</v>
      </c>
      <c r="F58" s="58">
        <v>0.6693969112554675</v>
      </c>
      <c r="G58" s="56">
        <f t="shared" si="3"/>
        <v>24.56084207087436</v>
      </c>
      <c r="H58" s="19">
        <v>0.4888998562557847</v>
      </c>
      <c r="I58" s="18">
        <f t="shared" si="4"/>
        <v>17.938224625881</v>
      </c>
    </row>
    <row r="59" spans="2:9" ht="15">
      <c r="B59" s="20">
        <v>43739</v>
      </c>
      <c r="C59" s="66">
        <v>37.301</v>
      </c>
      <c r="D59" s="19">
        <v>0.5353964755030485</v>
      </c>
      <c r="E59" s="18">
        <f t="shared" si="2"/>
        <v>19.97082393273921</v>
      </c>
      <c r="F59" s="58">
        <v>0.7062450580596795</v>
      </c>
      <c r="G59" s="56">
        <f t="shared" si="3"/>
        <v>26.343646910684107</v>
      </c>
      <c r="H59" s="19">
        <v>0.461192169769169</v>
      </c>
      <c r="I59" s="18">
        <f t="shared" si="4"/>
        <v>17.202929124559773</v>
      </c>
    </row>
    <row r="60" spans="2:9" ht="15">
      <c r="B60" s="20">
        <v>43770</v>
      </c>
      <c r="C60" s="66">
        <v>37.639</v>
      </c>
      <c r="D60" s="19">
        <v>0.5325020253339814</v>
      </c>
      <c r="E60" s="18">
        <f t="shared" si="2"/>
        <v>20.042843731545727</v>
      </c>
      <c r="F60" s="58">
        <v>0.7328999466458221</v>
      </c>
      <c r="G60" s="56">
        <f t="shared" si="3"/>
        <v>27.585621091802103</v>
      </c>
      <c r="H60" s="19">
        <v>0.4690054134408747</v>
      </c>
      <c r="I60" s="18">
        <f t="shared" si="4"/>
        <v>17.652894756501084</v>
      </c>
    </row>
    <row r="61" spans="2:9" ht="15">
      <c r="B61" s="17">
        <v>43800</v>
      </c>
      <c r="C61" s="67">
        <v>37.585</v>
      </c>
      <c r="D61" s="27">
        <v>0.4907530022073579</v>
      </c>
      <c r="E61" s="25">
        <f t="shared" si="2"/>
        <v>18.444951587963548</v>
      </c>
      <c r="F61" s="27">
        <v>0.8634920250614003</v>
      </c>
      <c r="G61" s="25">
        <f aca="true" t="shared" si="5" ref="G61:G71">F61*$C61</f>
        <v>32.45434776193273</v>
      </c>
      <c r="H61" s="27">
        <v>0.3880057980071541</v>
      </c>
      <c r="I61" s="25">
        <f aca="true" t="shared" si="6" ref="I61:I71">H61*$C61</f>
        <v>14.583197918098888</v>
      </c>
    </row>
    <row r="62" spans="2:9" ht="15">
      <c r="B62" s="20">
        <v>43831</v>
      </c>
      <c r="C62" s="66">
        <v>37.592</v>
      </c>
      <c r="D62" s="19">
        <v>0.5270301601055529</v>
      </c>
      <c r="E62" s="18">
        <f t="shared" si="2"/>
        <v>19.812117778687945</v>
      </c>
      <c r="F62" s="58">
        <v>0.7323061937072037</v>
      </c>
      <c r="G62" s="56">
        <f t="shared" si="5"/>
        <v>27.5288544338412</v>
      </c>
      <c r="H62" s="19">
        <v>0.4487569810542516</v>
      </c>
      <c r="I62" s="18">
        <f t="shared" si="6"/>
        <v>16.869672431791425</v>
      </c>
    </row>
    <row r="63" spans="2:9" ht="15">
      <c r="B63" s="20">
        <v>43862</v>
      </c>
      <c r="C63" s="66">
        <v>38.044</v>
      </c>
      <c r="D63" s="19">
        <v>0.5766312211899544</v>
      </c>
      <c r="E63" s="18">
        <f t="shared" si="2"/>
        <v>21.93735817895062</v>
      </c>
      <c r="F63" s="58">
        <v>0.7184512253081671</v>
      </c>
      <c r="G63" s="56">
        <f t="shared" si="5"/>
        <v>27.332758415623907</v>
      </c>
      <c r="H63" s="19">
        <v>0.4852027388406391</v>
      </c>
      <c r="I63" s="18">
        <f t="shared" si="6"/>
        <v>18.459052996453273</v>
      </c>
    </row>
    <row r="64" spans="2:9" ht="15">
      <c r="B64" s="20">
        <v>43891</v>
      </c>
      <c r="C64" s="66">
        <v>43.343</v>
      </c>
      <c r="D64" s="19">
        <v>0.5218534690336522</v>
      </c>
      <c r="E64" s="18">
        <f t="shared" si="2"/>
        <v>22.618694908325587</v>
      </c>
      <c r="F64" s="58">
        <v>0.6082564963439387</v>
      </c>
      <c r="G64" s="56">
        <f t="shared" si="5"/>
        <v>26.36366132103534</v>
      </c>
      <c r="H64" s="19">
        <v>0.4751433106218669</v>
      </c>
      <c r="I64" s="18">
        <f t="shared" si="6"/>
        <v>20.594136512283576</v>
      </c>
    </row>
    <row r="65" spans="2:9" ht="15">
      <c r="B65" s="20">
        <v>43922</v>
      </c>
      <c r="C65" s="66">
        <v>43.391</v>
      </c>
      <c r="D65" s="19">
        <v>0.5168007051383408</v>
      </c>
      <c r="E65" s="18">
        <f aca="true" t="shared" si="7" ref="E65:E72">D65*$C65</f>
        <v>22.424499396657744</v>
      </c>
      <c r="F65" s="58">
        <v>0.6091216636237461</v>
      </c>
      <c r="G65" s="56">
        <f t="shared" si="5"/>
        <v>26.430398106297964</v>
      </c>
      <c r="H65" s="19">
        <v>0.4716565401920434</v>
      </c>
      <c r="I65" s="18">
        <f t="shared" si="6"/>
        <v>20.465648935472956</v>
      </c>
    </row>
    <row r="66" spans="2:9" ht="15">
      <c r="B66" s="20">
        <v>43952</v>
      </c>
      <c r="C66" s="66">
        <v>43.43</v>
      </c>
      <c r="D66" s="19">
        <v>0.5024139869389858</v>
      </c>
      <c r="E66" s="18">
        <f t="shared" si="7"/>
        <v>21.819839452760153</v>
      </c>
      <c r="F66" s="58">
        <v>0.6234622398259148</v>
      </c>
      <c r="G66" s="56">
        <f t="shared" si="5"/>
        <v>27.076965075639478</v>
      </c>
      <c r="H66" s="19">
        <v>0.4512378519459822</v>
      </c>
      <c r="I66" s="18">
        <f t="shared" si="6"/>
        <v>19.597259910014007</v>
      </c>
    </row>
    <row r="67" spans="2:9" ht="15">
      <c r="B67" s="20">
        <v>43983</v>
      </c>
      <c r="C67" s="66">
        <v>42.576</v>
      </c>
      <c r="D67" s="19">
        <v>0.5003498774203297</v>
      </c>
      <c r="E67" s="18">
        <f t="shared" si="7"/>
        <v>21.302896381047955</v>
      </c>
      <c r="F67" s="58">
        <v>0.6091270021122474</v>
      </c>
      <c r="G67" s="56">
        <f>F67*$C67</f>
        <v>25.934191241931043</v>
      </c>
      <c r="H67" s="19">
        <v>0.4618671149458222</v>
      </c>
      <c r="I67" s="18">
        <f>H67*$C67</f>
        <v>19.664454285933328</v>
      </c>
    </row>
    <row r="68" spans="2:9" ht="15">
      <c r="B68" s="20">
        <v>44013</v>
      </c>
      <c r="C68" s="66">
        <v>43.05</v>
      </c>
      <c r="D68" s="19">
        <v>0.4634407417609285</v>
      </c>
      <c r="E68" s="18">
        <f t="shared" si="7"/>
        <v>19.95112393280797</v>
      </c>
      <c r="F68" s="58">
        <v>0.584218650948264</v>
      </c>
      <c r="G68" s="56">
        <f t="shared" si="5"/>
        <v>25.15061292332276</v>
      </c>
      <c r="H68" s="19">
        <v>0.4193788781194868</v>
      </c>
      <c r="I68" s="18">
        <f t="shared" si="6"/>
        <v>18.054260703043905</v>
      </c>
    </row>
    <row r="69" spans="2:9" ht="15">
      <c r="B69" s="20">
        <v>44044</v>
      </c>
      <c r="C69" s="66">
        <v>42.667</v>
      </c>
      <c r="D69" s="19">
        <v>0.4862605893036123</v>
      </c>
      <c r="E69" s="18">
        <f t="shared" si="7"/>
        <v>20.747280563817228</v>
      </c>
      <c r="F69" s="58">
        <v>0.6258514583070595</v>
      </c>
      <c r="G69" s="56">
        <f t="shared" si="5"/>
        <v>26.703204171587306</v>
      </c>
      <c r="H69" s="19">
        <v>0.42833889571301</v>
      </c>
      <c r="I69" s="18">
        <f t="shared" si="6"/>
        <v>18.275935663387</v>
      </c>
    </row>
    <row r="70" spans="2:9" ht="15">
      <c r="B70" s="20">
        <v>44075</v>
      </c>
      <c r="C70" s="66">
        <v>42.491</v>
      </c>
      <c r="D70" s="19">
        <v>0.4878751517985412</v>
      </c>
      <c r="E70" s="18">
        <f t="shared" si="7"/>
        <v>20.730303075071813</v>
      </c>
      <c r="F70" s="58">
        <v>0.7049638365531907</v>
      </c>
      <c r="G70" s="56">
        <f t="shared" si="5"/>
        <v>29.95461837898163</v>
      </c>
      <c r="H70" s="19">
        <v>0.4243235055031609</v>
      </c>
      <c r="I70" s="18">
        <f t="shared" si="6"/>
        <v>18.02993007233481</v>
      </c>
    </row>
    <row r="71" spans="2:9" ht="15">
      <c r="B71" s="20">
        <v>44105</v>
      </c>
      <c r="C71" s="66">
        <v>42.69</v>
      </c>
      <c r="D71" s="19">
        <v>0.4393275451357551</v>
      </c>
      <c r="E71" s="18">
        <f t="shared" si="7"/>
        <v>18.754892901845384</v>
      </c>
      <c r="F71" s="58">
        <v>0.6523269747001929</v>
      </c>
      <c r="G71" s="56">
        <f t="shared" si="5"/>
        <v>27.84783854995123</v>
      </c>
      <c r="H71" s="19">
        <v>0.3887887399781399</v>
      </c>
      <c r="I71" s="18">
        <f t="shared" si="6"/>
        <v>16.59739130966679</v>
      </c>
    </row>
    <row r="72" spans="2:9" ht="15">
      <c r="B72" s="20">
        <v>44136</v>
      </c>
      <c r="C72" s="66">
        <v>42.728</v>
      </c>
      <c r="D72" s="19">
        <v>0.453036567751885</v>
      </c>
      <c r="E72" s="18">
        <f t="shared" si="7"/>
        <v>19.35734646690254</v>
      </c>
      <c r="F72" s="58">
        <v>0.7024184134465777</v>
      </c>
      <c r="G72" s="56">
        <f>F72*$C72</f>
        <v>30.012933969745376</v>
      </c>
      <c r="H72" s="19">
        <v>0.3820639509574135</v>
      </c>
      <c r="I72" s="18">
        <f aca="true" t="shared" si="8" ref="I72:I77">H72*$C72</f>
        <v>16.324828496508367</v>
      </c>
    </row>
    <row r="73" spans="2:9" ht="15">
      <c r="B73" s="17">
        <v>44166</v>
      </c>
      <c r="C73" s="67">
        <v>42.396</v>
      </c>
      <c r="D73" s="27">
        <v>0.5896650505973989</v>
      </c>
      <c r="E73" s="25">
        <f aca="true" t="shared" si="9" ref="E73:E80">D73*$C73</f>
        <v>24.999439485127326</v>
      </c>
      <c r="F73" s="27">
        <v>0.8311988591425922</v>
      </c>
      <c r="G73" s="25">
        <f>F73*$C73</f>
        <v>35.23950683220934</v>
      </c>
      <c r="H73" s="27">
        <v>0.4846492881691722</v>
      </c>
      <c r="I73" s="25">
        <f t="shared" si="8"/>
        <v>20.547191221220224</v>
      </c>
    </row>
    <row r="74" spans="2:9" ht="15">
      <c r="B74" s="20">
        <v>44197</v>
      </c>
      <c r="C74" s="66">
        <v>42.29</v>
      </c>
      <c r="D74" s="19">
        <v>0.5184862494715072</v>
      </c>
      <c r="E74" s="18">
        <f t="shared" si="9"/>
        <v>21.92678349015004</v>
      </c>
      <c r="F74" s="58">
        <v>0.715857769473152</v>
      </c>
      <c r="G74" s="18">
        <f>F74*$C74</f>
        <v>30.273625071019598</v>
      </c>
      <c r="H74" s="19">
        <v>0.4474262925847942</v>
      </c>
      <c r="I74" s="18">
        <f t="shared" si="8"/>
        <v>18.921657913410947</v>
      </c>
    </row>
    <row r="75" spans="2:9" ht="15">
      <c r="B75" s="20">
        <v>44228</v>
      </c>
      <c r="C75" s="66">
        <v>42.73</v>
      </c>
      <c r="D75" s="19">
        <v>0.560526979469597</v>
      </c>
      <c r="E75" s="18">
        <f t="shared" si="9"/>
        <v>23.951317832735874</v>
      </c>
      <c r="F75" s="58">
        <v>0.6921907115196061</v>
      </c>
      <c r="G75" s="18">
        <f>F75*$C75</f>
        <v>29.577309103232768</v>
      </c>
      <c r="H75" s="19">
        <v>0.4962083712699563</v>
      </c>
      <c r="I75" s="18">
        <f t="shared" si="8"/>
        <v>21.20298370436523</v>
      </c>
    </row>
    <row r="76" spans="2:9" ht="15">
      <c r="B76" s="20">
        <v>44256</v>
      </c>
      <c r="C76" s="66">
        <v>44.264</v>
      </c>
      <c r="D76" s="19">
        <v>0.5258330205201482</v>
      </c>
      <c r="E76" s="18">
        <f t="shared" si="9"/>
        <v>23.275472820303843</v>
      </c>
      <c r="F76" s="58">
        <v>0.6594244650910633</v>
      </c>
      <c r="G76" s="18">
        <f>F76*$C76</f>
        <v>29.18876452279083</v>
      </c>
      <c r="H76" s="19">
        <v>0.4683737166446957</v>
      </c>
      <c r="I76" s="18">
        <f t="shared" si="8"/>
        <v>20.732094193560812</v>
      </c>
    </row>
    <row r="77" spans="2:9" ht="15">
      <c r="B77" s="20">
        <v>44287</v>
      </c>
      <c r="C77" s="66">
        <v>44.09</v>
      </c>
      <c r="D77" s="19">
        <v>0.5501149847275445</v>
      </c>
      <c r="E77" s="18">
        <f t="shared" si="9"/>
        <v>24.254569676637438</v>
      </c>
      <c r="F77" s="58">
        <v>0.6373033464753007</v>
      </c>
      <c r="G77" s="18">
        <v>22.758681326460696</v>
      </c>
      <c r="H77" s="19">
        <v>0.5050897327264581</v>
      </c>
      <c r="I77" s="18">
        <f t="shared" si="8"/>
        <v>22.26940631590954</v>
      </c>
    </row>
    <row r="78" spans="2:9" ht="15">
      <c r="B78" s="20">
        <v>44317</v>
      </c>
      <c r="C78" s="66">
        <v>43.985</v>
      </c>
      <c r="D78" s="19">
        <v>0.5389348164291617</v>
      </c>
      <c r="E78" s="18">
        <f t="shared" si="9"/>
        <v>23.70504790063668</v>
      </c>
      <c r="F78" s="58">
        <v>0.6446684584296319</v>
      </c>
      <c r="G78" s="18">
        <f aca="true" t="shared" si="10" ref="G78:G83">F78*$C78</f>
        <v>28.35574214402736</v>
      </c>
      <c r="H78" s="19">
        <v>0.4944652073926088</v>
      </c>
      <c r="I78" s="18">
        <v>22.758681326460696</v>
      </c>
    </row>
    <row r="79" spans="2:9" ht="15">
      <c r="B79" s="20">
        <v>44348</v>
      </c>
      <c r="C79" s="66">
        <v>43.604</v>
      </c>
      <c r="D79" s="19">
        <v>0.5603629254516149</v>
      </c>
      <c r="E79" s="18">
        <f t="shared" si="9"/>
        <v>24.434065001392216</v>
      </c>
      <c r="F79" s="58">
        <v>0.6491658292967462</v>
      </c>
      <c r="G79" s="18">
        <f t="shared" si="10"/>
        <v>28.30622682065532</v>
      </c>
      <c r="H79" s="19">
        <v>0.5270935705502465</v>
      </c>
      <c r="I79" s="18">
        <f aca="true" t="shared" si="11" ref="I79:I92">H79*$C79</f>
        <v>22.98338805027295</v>
      </c>
    </row>
    <row r="80" spans="2:9" ht="15">
      <c r="B80" s="20">
        <v>44378</v>
      </c>
      <c r="C80" s="66">
        <v>43.83</v>
      </c>
      <c r="D80" s="19">
        <v>0.5575818740732057</v>
      </c>
      <c r="E80" s="18">
        <f t="shared" si="9"/>
        <v>24.438813540628605</v>
      </c>
      <c r="F80" s="58">
        <v>0.6187431565957932</v>
      </c>
      <c r="G80" s="56">
        <f t="shared" si="10"/>
        <v>27.119512553593612</v>
      </c>
      <c r="H80" s="19">
        <v>0.5317782861285199</v>
      </c>
      <c r="I80" s="18">
        <f>H80*$C80</f>
        <v>23.307842281013023</v>
      </c>
    </row>
    <row r="81" spans="2:9" ht="15">
      <c r="B81" s="20">
        <v>44409</v>
      </c>
      <c r="C81" s="66">
        <v>43.222</v>
      </c>
      <c r="D81" s="19">
        <v>0.5787702353841041</v>
      </c>
      <c r="E81" s="18">
        <f aca="true" t="shared" si="12" ref="E81:E87">D81*$C81</f>
        <v>25.015607113771747</v>
      </c>
      <c r="F81" s="58">
        <v>0.6554245124765202</v>
      </c>
      <c r="G81" s="56">
        <f t="shared" si="10"/>
        <v>28.328758278260157</v>
      </c>
      <c r="H81" s="19">
        <v>0.5454887643975501</v>
      </c>
      <c r="I81" s="18">
        <f t="shared" si="11"/>
        <v>23.57711537479091</v>
      </c>
    </row>
    <row r="82" spans="2:9" ht="15">
      <c r="B82" s="20">
        <v>44440</v>
      </c>
      <c r="C82" s="66">
        <v>42.695</v>
      </c>
      <c r="D82" s="19">
        <v>0.559893396804091</v>
      </c>
      <c r="E82" s="18">
        <f t="shared" si="12"/>
        <v>23.904648576550667</v>
      </c>
      <c r="F82" s="58">
        <v>0.7074108694269426</v>
      </c>
      <c r="G82" s="56">
        <f t="shared" si="10"/>
        <v>30.202907070183315</v>
      </c>
      <c r="H82" s="19">
        <v>0.5101632328722961</v>
      </c>
      <c r="I82" s="18">
        <f t="shared" si="11"/>
        <v>21.781419227482683</v>
      </c>
    </row>
    <row r="83" spans="2:9" ht="15">
      <c r="B83" s="20">
        <v>44470</v>
      </c>
      <c r="C83" s="66">
        <v>43.616</v>
      </c>
      <c r="D83" s="19">
        <v>0.5466972823273573</v>
      </c>
      <c r="E83" s="18">
        <f t="shared" si="12"/>
        <v>23.844748665990014</v>
      </c>
      <c r="F83" s="58">
        <v>0.7051848866191149</v>
      </c>
      <c r="G83" s="56">
        <f t="shared" si="10"/>
        <v>30.757344014779317</v>
      </c>
      <c r="H83" s="19">
        <v>0.4857117021947733</v>
      </c>
      <c r="I83" s="18">
        <f t="shared" si="11"/>
        <v>21.18480160292723</v>
      </c>
    </row>
    <row r="84" spans="2:9" ht="15">
      <c r="B84" s="20">
        <v>44501</v>
      </c>
      <c r="C84" s="66">
        <v>43.99</v>
      </c>
      <c r="D84" s="19">
        <v>0.5532265897884049</v>
      </c>
      <c r="E84" s="18">
        <f t="shared" si="12"/>
        <v>24.33643768479193</v>
      </c>
      <c r="F84" s="58">
        <v>0.7576873925847558</v>
      </c>
      <c r="G84" s="18">
        <f aca="true" t="shared" si="13" ref="G84:G89">F84*$C84</f>
        <v>33.33066839980341</v>
      </c>
      <c r="H84" s="19">
        <v>0.4841941073242972</v>
      </c>
      <c r="I84" s="18">
        <f t="shared" si="11"/>
        <v>21.299698781195833</v>
      </c>
    </row>
    <row r="85" spans="2:9" ht="15">
      <c r="B85" s="17">
        <v>44531</v>
      </c>
      <c r="C85" s="67">
        <v>44.325</v>
      </c>
      <c r="D85" s="27">
        <v>0.5910487273877245</v>
      </c>
      <c r="E85" s="25">
        <f t="shared" si="12"/>
        <v>26.19823484146089</v>
      </c>
      <c r="F85" s="27">
        <v>0.8819690189859711</v>
      </c>
      <c r="G85" s="25">
        <f t="shared" si="13"/>
        <v>39.093276766553174</v>
      </c>
      <c r="H85" s="27">
        <v>0.4815128732646626</v>
      </c>
      <c r="I85" s="25">
        <f t="shared" si="11"/>
        <v>21.34305810745617</v>
      </c>
    </row>
    <row r="86" spans="2:9" ht="15">
      <c r="B86" s="20">
        <v>44562</v>
      </c>
      <c r="C86" s="66">
        <v>44.515</v>
      </c>
      <c r="D86" s="19">
        <v>0.6215815263796521</v>
      </c>
      <c r="E86" s="18">
        <f t="shared" si="12"/>
        <v>27.669701646790216</v>
      </c>
      <c r="F86" s="58">
        <v>0.7500272276727936</v>
      </c>
      <c r="G86" s="18">
        <f t="shared" si="13"/>
        <v>33.387462039854405</v>
      </c>
      <c r="H86" s="19">
        <v>0.5705690653261758</v>
      </c>
      <c r="I86" s="18">
        <f t="shared" si="11"/>
        <v>25.398881942994716</v>
      </c>
    </row>
    <row r="87" spans="2:9" ht="15">
      <c r="B87" s="20">
        <v>44593</v>
      </c>
      <c r="C87" s="66">
        <v>43.179</v>
      </c>
      <c r="D87" s="19">
        <v>0.580079372477507</v>
      </c>
      <c r="E87" s="18">
        <f t="shared" si="12"/>
        <v>25.047247224206274</v>
      </c>
      <c r="F87" s="58">
        <v>0.7679415407013168</v>
      </c>
      <c r="G87" s="18">
        <f t="shared" si="13"/>
        <v>33.15894778594216</v>
      </c>
      <c r="H87" s="19">
        <v>0.522343376734729</v>
      </c>
      <c r="I87" s="18">
        <f t="shared" si="11"/>
        <v>22.554264664028864</v>
      </c>
    </row>
    <row r="88" spans="2:9" ht="15">
      <c r="B88" s="20">
        <v>44621</v>
      </c>
      <c r="C88" s="66">
        <v>42.243</v>
      </c>
      <c r="D88" s="19">
        <v>0.6055440160313379</v>
      </c>
      <c r="E88" s="18">
        <f>D88*$C88</f>
        <v>25.579995869211807</v>
      </c>
      <c r="F88" s="58">
        <v>0.7632512373476623</v>
      </c>
      <c r="G88" s="18">
        <f t="shared" si="13"/>
        <v>32.2420220192773</v>
      </c>
      <c r="H88" s="19">
        <v>0.5395004375808493</v>
      </c>
      <c r="I88" s="18">
        <f t="shared" si="11"/>
        <v>22.790116984727817</v>
      </c>
    </row>
    <row r="89" spans="2:9" ht="15">
      <c r="B89" s="20">
        <v>44652</v>
      </c>
      <c r="C89" s="19">
        <v>41.149</v>
      </c>
      <c r="D89" s="19">
        <v>0.6663188479873977</v>
      </c>
      <c r="E89" s="18">
        <f>D89*$C89</f>
        <v>27.41835427583343</v>
      </c>
      <c r="F89" s="75">
        <v>0.7581316282562378</v>
      </c>
      <c r="G89" s="78">
        <f t="shared" si="13"/>
        <v>31.19635837111593</v>
      </c>
      <c r="H89" s="19">
        <v>0.618871975705992</v>
      </c>
      <c r="I89" s="18">
        <f t="shared" si="11"/>
        <v>25.46596292832586</v>
      </c>
    </row>
    <row r="90" spans="2:9" ht="15">
      <c r="B90" s="20">
        <v>44682</v>
      </c>
      <c r="C90" s="19">
        <v>40.758</v>
      </c>
      <c r="D90" s="19">
        <v>0.6582583576243035</v>
      </c>
      <c r="E90" s="18">
        <f>D90*$C90</f>
        <v>26.829294140051363</v>
      </c>
      <c r="F90" s="75">
        <v>0.779988511374667</v>
      </c>
      <c r="G90" s="78">
        <f>F90*$C90</f>
        <v>31.790771746608677</v>
      </c>
      <c r="H90" s="19">
        <v>0.6150111662683019</v>
      </c>
      <c r="I90" s="18">
        <f t="shared" si="11"/>
        <v>25.06662511476345</v>
      </c>
    </row>
    <row r="91" spans="2:9" ht="15">
      <c r="B91" s="81">
        <v>44713</v>
      </c>
      <c r="C91" s="58">
        <v>39.775</v>
      </c>
      <c r="D91" s="58">
        <v>0.7271977367538242</v>
      </c>
      <c r="E91" s="18">
        <f>D91*$C91</f>
        <v>28.924289979383353</v>
      </c>
      <c r="F91" s="75">
        <v>0.762827445181193</v>
      </c>
      <c r="G91" s="78">
        <f>F91*$C91</f>
        <v>30.341461632081952</v>
      </c>
      <c r="H91" s="19">
        <v>0.7111365902463013</v>
      </c>
      <c r="I91" s="18">
        <f t="shared" si="11"/>
        <v>28.285457877046632</v>
      </c>
    </row>
    <row r="92" spans="2:9" ht="15">
      <c r="B92" s="81">
        <v>44743</v>
      </c>
      <c r="C92" s="19">
        <v>41.09</v>
      </c>
      <c r="D92" s="19">
        <v>0.656373712926489</v>
      </c>
      <c r="E92" s="18">
        <f>D92*$C92</f>
        <v>26.970395864149438</v>
      </c>
      <c r="F92" s="75">
        <v>0.7604458487561879</v>
      </c>
      <c r="G92" s="78">
        <f>F92*$C92</f>
        <v>31.246719925391766</v>
      </c>
      <c r="H92" s="58">
        <v>0.615882475371786</v>
      </c>
      <c r="I92" s="80">
        <f t="shared" si="11"/>
        <v>25.306610913026688</v>
      </c>
    </row>
    <row r="93" spans="2:9" ht="15">
      <c r="B93" s="81">
        <v>44774</v>
      </c>
      <c r="C93" s="19">
        <v>40.459</v>
      </c>
      <c r="D93" s="19">
        <v>0.6468810946927402</v>
      </c>
      <c r="E93" s="18">
        <v>26.2</v>
      </c>
      <c r="F93" s="75">
        <v>0.7449319486392434</v>
      </c>
      <c r="G93" s="78">
        <v>30.1</v>
      </c>
      <c r="H93" s="58">
        <v>0.6132063613794568</v>
      </c>
      <c r="I93" s="80">
        <v>24.8</v>
      </c>
    </row>
    <row r="94" spans="2:9" ht="15">
      <c r="B94" s="81">
        <v>44805</v>
      </c>
      <c r="C94" s="19">
        <v>40.94</v>
      </c>
      <c r="D94" s="19">
        <v>0.66</v>
      </c>
      <c r="E94" s="18">
        <v>27</v>
      </c>
      <c r="F94" s="75">
        <v>0.86</v>
      </c>
      <c r="G94" s="78">
        <v>35.1</v>
      </c>
      <c r="H94" s="58">
        <v>0.61</v>
      </c>
      <c r="I94" s="80">
        <v>24.8</v>
      </c>
    </row>
    <row r="95" spans="2:9" ht="15">
      <c r="B95" s="81">
        <v>44835</v>
      </c>
      <c r="C95" s="19">
        <v>40.62</v>
      </c>
      <c r="D95" s="19">
        <v>0.71</v>
      </c>
      <c r="E95" s="18">
        <v>29.1</v>
      </c>
      <c r="F95" s="75">
        <v>0.87</v>
      </c>
      <c r="G95" s="78">
        <v>35.6</v>
      </c>
      <c r="H95" s="58">
        <v>0.65</v>
      </c>
      <c r="I95" s="80">
        <v>26.7</v>
      </c>
    </row>
    <row r="96" spans="2:9" ht="15">
      <c r="B96" s="81">
        <v>44866</v>
      </c>
      <c r="C96" s="19">
        <v>39.747</v>
      </c>
      <c r="D96" s="19">
        <v>0.69</v>
      </c>
      <c r="E96" s="18">
        <v>27.6</v>
      </c>
      <c r="F96" s="75">
        <v>1.03</v>
      </c>
      <c r="G96" s="78">
        <v>40.9</v>
      </c>
      <c r="H96" s="58">
        <v>0.59</v>
      </c>
      <c r="I96" s="80">
        <v>23.5</v>
      </c>
    </row>
    <row r="97" spans="2:9" ht="15">
      <c r="B97" s="82">
        <v>44896</v>
      </c>
      <c r="C97" s="58">
        <v>39.09</v>
      </c>
      <c r="D97" s="58">
        <v>0.73</v>
      </c>
      <c r="E97" s="18">
        <v>28.5</v>
      </c>
      <c r="F97" s="75">
        <v>1.2</v>
      </c>
      <c r="G97" s="78">
        <v>46.9</v>
      </c>
      <c r="H97" s="19">
        <v>0.57</v>
      </c>
      <c r="I97" s="18">
        <v>22.2</v>
      </c>
    </row>
    <row r="98" spans="2:18" s="1" customFormat="1" ht="15">
      <c r="B98" s="111">
        <v>44562</v>
      </c>
      <c r="C98" s="112">
        <v>39.39</v>
      </c>
      <c r="D98" s="112">
        <v>0.68</v>
      </c>
      <c r="E98" s="113">
        <v>26.9</v>
      </c>
      <c r="F98" s="115">
        <v>0.96</v>
      </c>
      <c r="G98" s="114">
        <v>38</v>
      </c>
      <c r="H98" s="112">
        <v>0.6</v>
      </c>
      <c r="I98" s="113">
        <v>23.7</v>
      </c>
      <c r="J98" s="2"/>
      <c r="K98" s="2"/>
      <c r="L98" s="2"/>
      <c r="M98" s="2"/>
      <c r="R98" s="8"/>
    </row>
    <row r="99" spans="2:18" s="47" customFormat="1" ht="15">
      <c r="B99" s="106"/>
      <c r="C99" s="78"/>
      <c r="D99" s="78"/>
      <c r="E99" s="78"/>
      <c r="F99" s="75"/>
      <c r="G99" s="78"/>
      <c r="H99" s="78"/>
      <c r="I99" s="78"/>
      <c r="J99" s="2"/>
      <c r="K99" s="2"/>
      <c r="L99" s="2"/>
      <c r="M99" s="2"/>
      <c r="R99" s="8"/>
    </row>
    <row r="100" spans="2:18" s="1" customFormat="1" ht="15">
      <c r="B100" s="24" t="s">
        <v>22</v>
      </c>
      <c r="G100" s="2"/>
      <c r="H100" s="2"/>
      <c r="I100" s="2"/>
      <c r="J100" s="2"/>
      <c r="K100" s="2"/>
      <c r="L100" s="2"/>
      <c r="M100" s="2"/>
      <c r="R100" s="8"/>
    </row>
    <row r="101" ht="15">
      <c r="B101" s="34" t="s">
        <v>26</v>
      </c>
    </row>
    <row r="102" ht="15">
      <c r="B102" s="26" t="s">
        <v>25</v>
      </c>
    </row>
  </sheetData>
  <sheetProtection/>
  <mergeCells count="1">
    <mergeCell ref="D10:E10"/>
  </mergeCells>
  <hyperlinks>
    <hyperlink ref="F10" location="Promedio!A1" display="Volver a hoja principal"/>
    <hyperlink ref="F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0:E40"/>
  <sheetViews>
    <sheetView showGridLines="0" zoomScalePageLayoutView="0" workbookViewId="0" topLeftCell="A13">
      <selection activeCell="A1" sqref="A1"/>
    </sheetView>
  </sheetViews>
  <sheetFormatPr defaultColWidth="9.140625" defaultRowHeight="15"/>
  <cols>
    <col min="1" max="1" width="7.7109375" style="1" customWidth="1"/>
    <col min="2" max="2" width="32.8515625" style="1" customWidth="1"/>
    <col min="3" max="3" width="20.7109375" style="1" customWidth="1"/>
    <col min="4" max="4" width="18.57421875" style="1" customWidth="1"/>
    <col min="5" max="5" width="25.140625" style="1" customWidth="1"/>
    <col min="6" max="6" width="24.421875" style="1" customWidth="1"/>
    <col min="7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10" spans="3:5" s="35" customFormat="1" ht="15" customHeight="1">
      <c r="C10" s="36" t="s">
        <v>27</v>
      </c>
      <c r="E10" s="22" t="s">
        <v>51</v>
      </c>
    </row>
    <row r="11" s="35" customFormat="1" ht="15"/>
    <row r="12" s="35" customFormat="1" ht="15">
      <c r="B12" s="37" t="s">
        <v>30</v>
      </c>
    </row>
    <row r="13" s="35" customFormat="1" ht="15">
      <c r="B13" s="37" t="s">
        <v>31</v>
      </c>
    </row>
    <row r="14" s="35" customFormat="1" ht="15">
      <c r="B14" s="37"/>
    </row>
    <row r="15" s="35" customFormat="1" ht="15">
      <c r="B15" s="37" t="s">
        <v>32</v>
      </c>
    </row>
    <row r="16" s="35" customFormat="1" ht="15.75" thickBot="1">
      <c r="B16" s="37"/>
    </row>
    <row r="17" spans="2:4" ht="15">
      <c r="B17" s="38" t="s">
        <v>33</v>
      </c>
      <c r="C17" s="39" t="s">
        <v>34</v>
      </c>
      <c r="D17" s="40" t="s">
        <v>35</v>
      </c>
    </row>
    <row r="18" spans="2:4" ht="15">
      <c r="B18" s="41" t="s">
        <v>36</v>
      </c>
      <c r="C18" s="42" t="s">
        <v>37</v>
      </c>
      <c r="D18" s="43" t="s">
        <v>37</v>
      </c>
    </row>
    <row r="19" spans="2:4" ht="15">
      <c r="B19" s="41" t="s">
        <v>38</v>
      </c>
      <c r="C19" s="42" t="s">
        <v>37</v>
      </c>
      <c r="D19" s="43" t="s">
        <v>37</v>
      </c>
    </row>
    <row r="20" spans="2:4" ht="15">
      <c r="B20" s="41" t="s">
        <v>28</v>
      </c>
      <c r="C20" s="42" t="s">
        <v>37</v>
      </c>
      <c r="D20" s="43" t="s">
        <v>37</v>
      </c>
    </row>
    <row r="21" spans="2:4" ht="15">
      <c r="B21" s="41" t="s">
        <v>39</v>
      </c>
      <c r="C21" s="42" t="s">
        <v>37</v>
      </c>
      <c r="D21" s="43" t="s">
        <v>37</v>
      </c>
    </row>
    <row r="22" spans="2:4" ht="15">
      <c r="B22" s="41" t="s">
        <v>40</v>
      </c>
      <c r="C22" s="42" t="s">
        <v>37</v>
      </c>
      <c r="D22" s="43" t="s">
        <v>37</v>
      </c>
    </row>
    <row r="23" spans="2:4" ht="15">
      <c r="B23" s="41" t="s">
        <v>41</v>
      </c>
      <c r="C23" s="42" t="s">
        <v>37</v>
      </c>
      <c r="D23" s="43" t="s">
        <v>37</v>
      </c>
    </row>
    <row r="24" spans="2:4" ht="15">
      <c r="B24" s="41" t="s">
        <v>42</v>
      </c>
      <c r="C24" s="42"/>
      <c r="D24" s="43" t="s">
        <v>37</v>
      </c>
    </row>
    <row r="25" spans="2:4" ht="15">
      <c r="B25" s="41" t="s">
        <v>43</v>
      </c>
      <c r="C25" s="42" t="s">
        <v>37</v>
      </c>
      <c r="D25" s="43" t="s">
        <v>37</v>
      </c>
    </row>
    <row r="26" spans="2:4" ht="15">
      <c r="B26" s="41" t="s">
        <v>44</v>
      </c>
      <c r="C26" s="42" t="s">
        <v>37</v>
      </c>
      <c r="D26" s="43" t="s">
        <v>37</v>
      </c>
    </row>
    <row r="27" spans="2:4" ht="15">
      <c r="B27" s="41" t="s">
        <v>45</v>
      </c>
      <c r="C27" s="42" t="s">
        <v>37</v>
      </c>
      <c r="D27" s="43" t="s">
        <v>37</v>
      </c>
    </row>
    <row r="28" spans="2:4" ht="15">
      <c r="B28" s="41" t="s">
        <v>46</v>
      </c>
      <c r="C28" s="42" t="s">
        <v>37</v>
      </c>
      <c r="D28" s="43" t="s">
        <v>37</v>
      </c>
    </row>
    <row r="29" spans="2:4" ht="15">
      <c r="B29" s="41" t="s">
        <v>47</v>
      </c>
      <c r="C29" s="42" t="s">
        <v>37</v>
      </c>
      <c r="D29" s="43" t="s">
        <v>37</v>
      </c>
    </row>
    <row r="30" spans="2:4" ht="15">
      <c r="B30" s="41" t="s">
        <v>29</v>
      </c>
      <c r="C30" s="42" t="s">
        <v>37</v>
      </c>
      <c r="D30" s="43"/>
    </row>
    <row r="31" spans="2:4" ht="15">
      <c r="B31" s="41" t="s">
        <v>48</v>
      </c>
      <c r="C31" s="42" t="s">
        <v>37</v>
      </c>
      <c r="D31" s="43"/>
    </row>
    <row r="32" spans="2:4" ht="15.75" thickBot="1">
      <c r="B32" s="44" t="s">
        <v>49</v>
      </c>
      <c r="C32" s="45" t="s">
        <v>37</v>
      </c>
      <c r="D32" s="46"/>
    </row>
    <row r="33" s="35" customFormat="1" ht="15"/>
    <row r="34" ht="15">
      <c r="B34" s="1" t="s">
        <v>66</v>
      </c>
    </row>
    <row r="36" ht="15">
      <c r="B36" s="1" t="s">
        <v>67</v>
      </c>
    </row>
    <row r="38" spans="2:4" ht="15">
      <c r="B38" s="47"/>
      <c r="C38" s="47"/>
      <c r="D38" s="47"/>
    </row>
    <row r="39" spans="2:4" ht="15">
      <c r="B39" s="47"/>
      <c r="C39" s="47"/>
      <c r="D39" s="47"/>
    </row>
    <row r="40" spans="2:4" ht="15">
      <c r="B40" s="48"/>
      <c r="C40" s="47"/>
      <c r="D40" s="47"/>
    </row>
  </sheetData>
  <sheetProtection/>
  <hyperlinks>
    <hyperlink ref="B17" location="_ftn1" display="_ftn1"/>
    <hyperlink ref="E10" location="Promedio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dcterms:created xsi:type="dcterms:W3CDTF">2010-09-02T13:43:10Z</dcterms:created>
  <dcterms:modified xsi:type="dcterms:W3CDTF">2023-03-17T18:03:20Z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