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495" activeTab="0"/>
  </bookViews>
  <sheets>
    <sheet name="Queso Común" sheetId="1" r:id="rId1"/>
    <sheet name="Listado Datos" sheetId="2" r:id="rId2"/>
  </sheets>
  <definedNames/>
  <calcPr fullCalcOnLoad="1"/>
</workbook>
</file>

<file path=xl/sharedStrings.xml><?xml version="1.0" encoding="utf-8"?>
<sst xmlns="http://schemas.openxmlformats.org/spreadsheetml/2006/main" count="77" uniqueCount="37">
  <si>
    <t>Fuente: INE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</si>
  <si>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</si>
  <si>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</si>
  <si>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</si>
  <si>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</si>
  <si>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</si>
  <si>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</si>
  <si>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</si>
  <si>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</si>
  <si>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</si>
  <si>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</si>
  <si>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</si>
  <si>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</si>
  <si>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</si>
  <si>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</si>
  <si>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Variación</t>
  </si>
  <si>
    <t>PROMEDIO</t>
  </si>
  <si>
    <t>Precio Promedio ($/Kg)</t>
  </si>
  <si>
    <t>(*) Tanto el volúmen como la facturación y el precio promedio  son datos de puerta de fábrica de la encuesta del Instituto Nacional de Estadística, la cual no incluye  la totalidad de las industrias del paìs</t>
  </si>
  <si>
    <t>Volver a hoja principal</t>
  </si>
  <si>
    <t>Fecha</t>
  </si>
  <si>
    <t>Precio Promedio ($/kg)</t>
  </si>
  <si>
    <t>Acceder al listado de datos</t>
  </si>
  <si>
    <t>Fuente: Instituto Nacional de Estadísticas, INE</t>
  </si>
  <si>
    <t>2020</t>
  </si>
  <si>
    <t xml:space="preserve"> </t>
  </si>
  <si>
    <t>2021</t>
  </si>
  <si>
    <t>Venta de Queso Común en el Mercado Interno (*)</t>
  </si>
  <si>
    <t>(*) Tanto el volúmen como la facturación y el precio promedio  son datos de puerta de fábrica de la encuesta del Instituto Nacional de Estadística, la cual no incluye  la totalidad de las industrias del pís</t>
  </si>
  <si>
    <t>(**) Datos desde 2018 incluyen quesos pasta blanda, dura y muzarella.</t>
  </si>
  <si>
    <t>Volúmen (kg)</t>
  </si>
  <si>
    <t>Queso Común en el Mercado Interno (*, **)</t>
  </si>
  <si>
    <t>Facturación ($)</t>
  </si>
  <si>
    <t>Facturación ($ corrientes)</t>
  </si>
  <si>
    <t xml:space="preserve">Volúmen (kg) </t>
  </si>
  <si>
    <t>2022</t>
  </si>
  <si>
    <t>2023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</si>
</sst>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.0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_(* #,##0_);_(* \(#,##0\);_(* &quot;-&quot;??_);_(@_)"/>
    <numFmt numFmtId="188" formatCode="_(* #,##0.0_);_(* \(#,##0.0\);_(* &quot;-&quot;??_);_(@_)"/>
    <numFmt numFmtId="189" formatCode="_ * #,##0.00_ ;_ * \-#,##0.00_ ;_ * &quot;-&quot;??_ ;_ @_ "/>
    <numFmt numFmtId="190" formatCode="_ * #,##0_ ;_ * \-#,##0_ ;_ * &quot;-&quot;??_ ;_ @_ "/>
    <numFmt numFmtId="191" formatCode="0.0%"/>
    <numFmt numFmtId="192" formatCode="General_)"/>
    <numFmt numFmtId="193" formatCode="_ [$€-2]\ * #,##0.00_ ;_ [$€-2]\ * \-#,##0.00_ ;_ [$€-2]\ * &quot;-&quot;??_ "/>
    <numFmt numFmtId="194" formatCode="#,"/>
    <numFmt numFmtId="195" formatCode="_(* #,##0.000_);_(* \(#,##0.000\);_(* &quot;-&quot;??_);_(@_)"/>
    <numFmt numFmtId="196" formatCode="_(* #,##0.0000_);_(* \(#,##0.0000\);_(* &quot;-&quot;??_);_(@_)"/>
    <numFmt numFmtId="197" formatCode="0.00000000"/>
    <numFmt numFmtId="198" formatCode="0.000000000"/>
    <numFmt numFmtId="199" formatCode="0.0000000000"/>
    <numFmt numFmtId="200" formatCode="0.0000000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0"/>
    </font>
    <font>
      <sz val="10"/>
      <name val="Courier"/>
      <family val="3"/>
    </font>
    <font>
      <sz val="1"/>
      <color indexed="16"/>
      <name val="Courier"/>
      <family val="3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MS Sans Serif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MS Sans Serif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23" borderId="0">
      <alignment/>
      <protection/>
    </xf>
    <xf numFmtId="0" fontId="40" fillId="0" borderId="0">
      <alignment/>
      <protection/>
    </xf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3" fillId="30" borderId="1" applyNumberFormat="0" applyAlignment="0" applyProtection="0"/>
    <xf numFmtId="193" fontId="2" fillId="0" borderId="0" applyFont="0" applyFill="0" applyBorder="0" applyAlignment="0" applyProtection="0"/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5">
      <alignment/>
      <protection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192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3" borderId="6" applyNumberFormat="0" applyFont="0" applyAlignment="0" applyProtection="0"/>
    <xf numFmtId="0" fontId="51" fillId="0" borderId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2" fillId="21" borderId="7" applyNumberFormat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53" fillId="0" borderId="0">
      <alignment horizontal="left" indent="1"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42" fillId="0" borderId="9" applyNumberFormat="0" applyFill="0" applyAlignment="0" applyProtection="0"/>
    <xf numFmtId="0" fontId="58" fillId="34" borderId="0">
      <alignment horizontal="center" vertical="center"/>
      <protection/>
    </xf>
    <xf numFmtId="17" fontId="59" fillId="34" borderId="0">
      <alignment/>
      <protection/>
    </xf>
    <xf numFmtId="0" fontId="48" fillId="23" borderId="0">
      <alignment horizontal="left"/>
      <protection/>
    </xf>
    <xf numFmtId="0" fontId="60" fillId="0" borderId="10" applyNumberFormat="0" applyFill="0" applyAlignment="0" applyProtection="0"/>
  </cellStyleXfs>
  <cellXfs count="7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60" fillId="0" borderId="11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60" fillId="0" borderId="12" xfId="0" applyNumberFormat="1" applyFont="1" applyBorder="1" applyAlignment="1">
      <alignment/>
    </xf>
    <xf numFmtId="9" fontId="60" fillId="0" borderId="16" xfId="106" applyFont="1" applyBorder="1" applyAlignment="1">
      <alignment/>
    </xf>
    <xf numFmtId="3" fontId="0" fillId="0" borderId="17" xfId="0" applyNumberFormat="1" applyBorder="1" applyAlignment="1">
      <alignment/>
    </xf>
    <xf numFmtId="3" fontId="60" fillId="0" borderId="18" xfId="0" applyNumberFormat="1" applyFont="1" applyBorder="1" applyAlignment="1">
      <alignment/>
    </xf>
    <xf numFmtId="184" fontId="0" fillId="0" borderId="14" xfId="0" applyNumberFormat="1" applyBorder="1" applyAlignment="1">
      <alignment/>
    </xf>
    <xf numFmtId="184" fontId="0" fillId="0" borderId="15" xfId="0" applyNumberFormat="1" applyBorder="1" applyAlignment="1">
      <alignment/>
    </xf>
    <xf numFmtId="184" fontId="0" fillId="0" borderId="17" xfId="0" applyNumberFormat="1" applyBorder="1" applyAlignment="1">
      <alignment/>
    </xf>
    <xf numFmtId="184" fontId="0" fillId="0" borderId="0" xfId="0" applyNumberFormat="1" applyAlignment="1">
      <alignment/>
    </xf>
    <xf numFmtId="0" fontId="60" fillId="0" borderId="11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0" fillId="0" borderId="0" xfId="0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60" fillId="0" borderId="21" xfId="0" applyNumberFormat="1" applyFont="1" applyBorder="1" applyAlignment="1">
      <alignment/>
    </xf>
    <xf numFmtId="9" fontId="60" fillId="0" borderId="22" xfId="106" applyFont="1" applyBorder="1" applyAlignment="1">
      <alignment/>
    </xf>
    <xf numFmtId="184" fontId="0" fillId="0" borderId="20" xfId="0" applyNumberFormat="1" applyBorder="1" applyAlignment="1">
      <alignment/>
    </xf>
    <xf numFmtId="184" fontId="0" fillId="0" borderId="19" xfId="0" applyNumberFormat="1" applyBorder="1" applyAlignment="1">
      <alignment/>
    </xf>
    <xf numFmtId="187" fontId="0" fillId="0" borderId="0" xfId="62" applyNumberFormat="1" applyAlignment="1">
      <alignment/>
    </xf>
    <xf numFmtId="188" fontId="0" fillId="0" borderId="0" xfId="62" applyNumberFormat="1" applyAlignment="1">
      <alignment/>
    </xf>
    <xf numFmtId="188" fontId="44" fillId="0" borderId="0" xfId="56" applyNumberFormat="1" applyAlignment="1" applyProtection="1">
      <alignment/>
      <protection/>
    </xf>
    <xf numFmtId="0" fontId="60" fillId="0" borderId="23" xfId="0" applyFont="1" applyBorder="1" applyAlignment="1">
      <alignment vertical="center" wrapText="1"/>
    </xf>
    <xf numFmtId="187" fontId="60" fillId="0" borderId="24" xfId="62" applyNumberFormat="1" applyFont="1" applyBorder="1" applyAlignment="1">
      <alignment vertical="center" wrapText="1"/>
    </xf>
    <xf numFmtId="187" fontId="60" fillId="0" borderId="25" xfId="62" applyNumberFormat="1" applyFont="1" applyBorder="1" applyAlignment="1">
      <alignment vertical="center" wrapText="1"/>
    </xf>
    <xf numFmtId="188" fontId="60" fillId="0" borderId="26" xfId="62" applyNumberFormat="1" applyFont="1" applyBorder="1" applyAlignment="1">
      <alignment wrapText="1"/>
    </xf>
    <xf numFmtId="0" fontId="60" fillId="0" borderId="0" xfId="0" applyFont="1" applyAlignment="1">
      <alignment wrapText="1"/>
    </xf>
    <xf numFmtId="17" fontId="0" fillId="0" borderId="27" xfId="0" applyNumberFormat="1" applyBorder="1" applyAlignment="1">
      <alignment horizontal="center"/>
    </xf>
    <xf numFmtId="187" fontId="0" fillId="0" borderId="23" xfId="62" applyNumberFormat="1" applyBorder="1" applyAlignment="1">
      <alignment/>
    </xf>
    <xf numFmtId="187" fontId="0" fillId="0" borderId="28" xfId="62" applyNumberFormat="1" applyBorder="1" applyAlignment="1">
      <alignment/>
    </xf>
    <xf numFmtId="188" fontId="0" fillId="0" borderId="29" xfId="62" applyNumberFormat="1" applyBorder="1" applyAlignment="1">
      <alignment/>
    </xf>
    <xf numFmtId="17" fontId="0" fillId="0" borderId="30" xfId="0" applyNumberFormat="1" applyBorder="1" applyAlignment="1">
      <alignment horizontal="center"/>
    </xf>
    <xf numFmtId="187" fontId="0" fillId="0" borderId="31" xfId="62" applyNumberFormat="1" applyBorder="1" applyAlignment="1">
      <alignment/>
    </xf>
    <xf numFmtId="187" fontId="0" fillId="0" borderId="0" xfId="62" applyNumberFormat="1" applyAlignment="1">
      <alignment/>
    </xf>
    <xf numFmtId="188" fontId="0" fillId="0" borderId="32" xfId="62" applyNumberFormat="1" applyBorder="1" applyAlignment="1">
      <alignment/>
    </xf>
    <xf numFmtId="17" fontId="0" fillId="0" borderId="33" xfId="0" applyNumberFormat="1" applyBorder="1" applyAlignment="1">
      <alignment horizontal="center"/>
    </xf>
    <xf numFmtId="188" fontId="0" fillId="0" borderId="29" xfId="0" applyNumberFormat="1" applyBorder="1" applyAlignment="1">
      <alignment/>
    </xf>
    <xf numFmtId="188" fontId="0" fillId="0" borderId="32" xfId="0" applyNumberFormat="1" applyBorder="1" applyAlignment="1">
      <alignment/>
    </xf>
    <xf numFmtId="187" fontId="0" fillId="0" borderId="34" xfId="62" applyNumberFormat="1" applyBorder="1" applyAlignment="1">
      <alignment/>
    </xf>
    <xf numFmtId="187" fontId="0" fillId="0" borderId="35" xfId="62" applyNumberFormat="1" applyBorder="1" applyAlignment="1">
      <alignment/>
    </xf>
    <xf numFmtId="188" fontId="0" fillId="0" borderId="36" xfId="0" applyNumberFormat="1" applyBorder="1" applyAlignment="1">
      <alignment/>
    </xf>
    <xf numFmtId="0" fontId="44" fillId="0" borderId="0" xfId="56" applyAlignment="1" applyProtection="1">
      <alignment/>
      <protection/>
    </xf>
    <xf numFmtId="0" fontId="50" fillId="0" borderId="0" xfId="0" applyFont="1" applyAlignment="1">
      <alignment/>
    </xf>
    <xf numFmtId="49" fontId="0" fillId="0" borderId="0" xfId="0" applyNumberFormat="1" applyAlignment="1">
      <alignment/>
    </xf>
    <xf numFmtId="49" fontId="60" fillId="0" borderId="37" xfId="0" applyNumberFormat="1" applyFont="1" applyBorder="1" applyAlignment="1">
      <alignment/>
    </xf>
    <xf numFmtId="49" fontId="60" fillId="0" borderId="18" xfId="0" applyNumberFormat="1" applyFont="1" applyBorder="1" applyAlignment="1">
      <alignment/>
    </xf>
    <xf numFmtId="49" fontId="60" fillId="0" borderId="21" xfId="0" applyNumberFormat="1" applyFont="1" applyBorder="1" applyAlignment="1">
      <alignment/>
    </xf>
    <xf numFmtId="49" fontId="50" fillId="0" borderId="0" xfId="0" applyNumberFormat="1" applyFont="1" applyAlignment="1">
      <alignment/>
    </xf>
    <xf numFmtId="187" fontId="0" fillId="0" borderId="0" xfId="62" applyNumberFormat="1" applyBorder="1" applyAlignment="1">
      <alignment/>
    </xf>
    <xf numFmtId="188" fontId="0" fillId="0" borderId="0" xfId="0" applyNumberFormat="1" applyBorder="1" applyAlignment="1">
      <alignment/>
    </xf>
    <xf numFmtId="0" fontId="60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17" fontId="0" fillId="0" borderId="31" xfId="0" applyNumberFormat="1" applyBorder="1" applyAlignment="1">
      <alignment horizontal="center"/>
    </xf>
    <xf numFmtId="17" fontId="0" fillId="0" borderId="24" xfId="0" applyNumberFormat="1" applyBorder="1" applyAlignment="1">
      <alignment horizontal="center"/>
    </xf>
    <xf numFmtId="187" fontId="0" fillId="0" borderId="24" xfId="62" applyNumberFormat="1" applyBorder="1" applyAlignment="1">
      <alignment/>
    </xf>
    <xf numFmtId="187" fontId="0" fillId="0" borderId="25" xfId="62" applyNumberFormat="1" applyBorder="1" applyAlignment="1">
      <alignment/>
    </xf>
    <xf numFmtId="0" fontId="0" fillId="0" borderId="3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60" fillId="0" borderId="38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187" fontId="60" fillId="0" borderId="38" xfId="62" applyNumberFormat="1" applyFont="1" applyBorder="1" applyAlignment="1">
      <alignment horizontal="center"/>
    </xf>
    <xf numFmtId="187" fontId="60" fillId="0" borderId="13" xfId="62" applyNumberFormat="1" applyFont="1" applyBorder="1" applyAlignment="1">
      <alignment horizontal="center"/>
    </xf>
    <xf numFmtId="187" fontId="0" fillId="0" borderId="26" xfId="62" applyNumberFormat="1" applyBorder="1" applyAlignment="1">
      <alignment/>
    </xf>
  </cellXfs>
  <cellStyles count="11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Hyperlink" xfId="56"/>
    <cellStyle name="Hipervínculo 2" xfId="57"/>
    <cellStyle name="Hipervínculo 3" xfId="58"/>
    <cellStyle name="Followed Hyperlink" xfId="59"/>
    <cellStyle name="Incorrecto" xfId="60"/>
    <cellStyle name="linea de totales" xfId="61"/>
    <cellStyle name="Comma" xfId="62"/>
    <cellStyle name="Comma [0]" xfId="63"/>
    <cellStyle name="Millares 2" xfId="64"/>
    <cellStyle name="Millares 2 2" xfId="65"/>
    <cellStyle name="Millares 3" xfId="66"/>
    <cellStyle name="Millares 3 2" xfId="67"/>
    <cellStyle name="Millares 4" xfId="68"/>
    <cellStyle name="Millares 4 2" xfId="69"/>
    <cellStyle name="Millares 5" xfId="70"/>
    <cellStyle name="Millares 6" xfId="71"/>
    <cellStyle name="Millares 7" xfId="72"/>
    <cellStyle name="Millares 8" xfId="73"/>
    <cellStyle name="Millares 9" xfId="74"/>
    <cellStyle name="Currency" xfId="75"/>
    <cellStyle name="Currency [0]" xfId="76"/>
    <cellStyle name="Neutral" xfId="77"/>
    <cellStyle name="Normal 10" xfId="78"/>
    <cellStyle name="Normal 11" xfId="79"/>
    <cellStyle name="Normal 12" xfId="80"/>
    <cellStyle name="Normal 13" xfId="81"/>
    <cellStyle name="Normal 14" xfId="82"/>
    <cellStyle name="Normal 15" xfId="83"/>
    <cellStyle name="Normal 16" xfId="84"/>
    <cellStyle name="Normal 17" xfId="85"/>
    <cellStyle name="Normal 18" xfId="86"/>
    <cellStyle name="Normal 19" xfId="87"/>
    <cellStyle name="Normal 2" xfId="88"/>
    <cellStyle name="Normal 2 2" xfId="89"/>
    <cellStyle name="Normal 2 3" xfId="90"/>
    <cellStyle name="Normal 20" xfId="91"/>
    <cellStyle name="Normal 21" xfId="92"/>
    <cellStyle name="Normal 22" xfId="93"/>
    <cellStyle name="Normal 23" xfId="94"/>
    <cellStyle name="Normal 24" xfId="95"/>
    <cellStyle name="Normal 3" xfId="96"/>
    <cellStyle name="Normal 3 2" xfId="97"/>
    <cellStyle name="Normal 4" xfId="98"/>
    <cellStyle name="Normal 5" xfId="99"/>
    <cellStyle name="Normal 6" xfId="100"/>
    <cellStyle name="Normal 7" xfId="101"/>
    <cellStyle name="Normal 8" xfId="102"/>
    <cellStyle name="Normal 9" xfId="103"/>
    <cellStyle name="Notas" xfId="104"/>
    <cellStyle name="Notas al pie" xfId="105"/>
    <cellStyle name="Percent" xfId="106"/>
    <cellStyle name="Porcentaje 2" xfId="107"/>
    <cellStyle name="Porcentaje 3" xfId="108"/>
    <cellStyle name="Porcentaje 4" xfId="109"/>
    <cellStyle name="Porcentaje 5" xfId="110"/>
    <cellStyle name="Porcentual 2" xfId="111"/>
    <cellStyle name="Porcentual 2 2" xfId="112"/>
    <cellStyle name="Porcentual 3" xfId="113"/>
    <cellStyle name="Porcentual 4" xfId="114"/>
    <cellStyle name="Porcentual 5" xfId="115"/>
    <cellStyle name="Porcentual 6" xfId="116"/>
    <cellStyle name="Porcentual 7" xfId="117"/>
    <cellStyle name="Porcentual 8" xfId="118"/>
    <cellStyle name="Salida" xfId="119"/>
    <cellStyle name="Separador de milhares_Plan1" xfId="120"/>
    <cellStyle name="Standard 2" xfId="121"/>
    <cellStyle name="subtitulos de las filas" xfId="122"/>
    <cellStyle name="Texto de advertencia" xfId="123"/>
    <cellStyle name="Texto explicativo" xfId="124"/>
    <cellStyle name="Título" xfId="125"/>
    <cellStyle name="Título 2" xfId="126"/>
    <cellStyle name="Título 3" xfId="127"/>
    <cellStyle name="titulo del informe" xfId="128"/>
    <cellStyle name="titulos de las columnas" xfId="129"/>
    <cellStyle name="titulos de las filas" xfId="130"/>
    <cellStyle name="Total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190500</xdr:colOff>
      <xdr:row>0</xdr:row>
      <xdr:rowOff>0</xdr:rowOff>
    </xdr:from>
    <xdr:to>
      <xdr:col>9</xdr:col>
      <xdr:colOff>161925</xdr:colOff>
      <xdr:row>8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0"/>
          <a:ext cx="22574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581025</xdr:colOff>
      <xdr:row>0</xdr:row>
      <xdr:rowOff>0</xdr:rowOff>
    </xdr:from>
    <xdr:to>
      <xdr:col>3</xdr:col>
      <xdr:colOff>1590675</xdr:colOff>
      <xdr:row>8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24384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R80"/>
  <sheetViews>
    <sheetView showGridLines="0" tabSelected="1" zoomScalePageLayoutView="0" workbookViewId="0" topLeftCell="A1">
      <selection activeCell="O23" sqref="O23:P31"/>
    </sheetView>
  </sheetViews>
  <sheetFormatPr defaultColWidth="11.421875" defaultRowHeight="15"/>
  <cols>
    <col min="2" max="2" width="11.421875" style="51" customWidth="1"/>
    <col min="15" max="15" width="13.7109375" style="0" customWidth="1"/>
    <col min="17" max="17" width="17.00390625" style="0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6:10" ht="15.75" thickBot="1">
      <c r="F10" s="67" t="s">
        <v>27</v>
      </c>
      <c r="G10" s="68"/>
      <c r="H10" s="68"/>
      <c r="I10" s="68"/>
      <c r="J10" s="69"/>
    </row>
    <row r="11" ht="15">
      <c r="K11" s="49" t="s">
        <v>22</v>
      </c>
    </row>
    <row r="12" ht="15.75" thickBot="1"/>
    <row r="13" spans="1:9" ht="15.75" thickBot="1">
      <c r="A13" s="2"/>
      <c r="G13" s="64" t="s">
        <v>34</v>
      </c>
      <c r="H13" s="65"/>
      <c r="I13" s="66"/>
    </row>
    <row r="14" ht="15.75" thickBot="1">
      <c r="A14" s="2"/>
    </row>
    <row r="15" spans="1:16" ht="15.75" thickBot="1">
      <c r="A15" s="2"/>
      <c r="B15" s="52" t="s">
        <v>1</v>
      </c>
      <c r="C15" s="3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13</v>
      </c>
      <c r="O15" s="4" t="s">
        <v>14</v>
      </c>
      <c r="P15" s="5" t="s">
        <v>15</v>
      </c>
    </row>
    <row r="16" spans="2:16" ht="15">
      <c r="B16" s="53">
        <v>2007</v>
      </c>
      <c r="C16" s="6">
        <v>864579.61</v>
      </c>
      <c r="D16" s="7">
        <v>789410.74</v>
      </c>
      <c r="E16" s="7">
        <v>862570.22</v>
      </c>
      <c r="F16" s="7">
        <v>764677.89</v>
      </c>
      <c r="G16" s="7">
        <v>843679.37</v>
      </c>
      <c r="H16" s="7">
        <v>712942</v>
      </c>
      <c r="I16" s="7">
        <v>801918.2899999999</v>
      </c>
      <c r="J16" s="7">
        <v>838140.6000000001</v>
      </c>
      <c r="K16" s="7">
        <v>690356.69</v>
      </c>
      <c r="L16" s="7">
        <v>728212.93</v>
      </c>
      <c r="M16" s="7">
        <v>681434.5499999999</v>
      </c>
      <c r="N16" s="7">
        <v>789567.4800000001</v>
      </c>
      <c r="O16" s="8">
        <f aca="true" t="shared" si="0" ref="O16:O21">SUM(C16:N16)</f>
        <v>9367490.370000001</v>
      </c>
      <c r="P16" s="9"/>
    </row>
    <row r="17" spans="2:16" ht="15">
      <c r="B17" s="53">
        <v>2008</v>
      </c>
      <c r="C17" s="10">
        <v>747430.0200000001</v>
      </c>
      <c r="D17" s="1">
        <v>719559.4499999998</v>
      </c>
      <c r="E17" s="1">
        <v>750624.79</v>
      </c>
      <c r="F17" s="1">
        <v>860903.69</v>
      </c>
      <c r="G17" s="1">
        <v>686182.1900000001</v>
      </c>
      <c r="H17" s="1">
        <v>636741.54</v>
      </c>
      <c r="I17" s="1">
        <v>602811.0599999999</v>
      </c>
      <c r="J17" s="1">
        <v>461116.85</v>
      </c>
      <c r="K17" s="1">
        <v>487869.28</v>
      </c>
      <c r="L17" s="1">
        <v>696915.14</v>
      </c>
      <c r="M17" s="1">
        <v>769600.73</v>
      </c>
      <c r="N17" s="1">
        <v>785914.1900000001</v>
      </c>
      <c r="O17" s="11">
        <f t="shared" si="0"/>
        <v>8205668.929999999</v>
      </c>
      <c r="P17" s="9">
        <f>+O17/O16-1</f>
        <v>-0.12402696924256373</v>
      </c>
    </row>
    <row r="18" spans="2:16" ht="15">
      <c r="B18" s="53">
        <v>2009</v>
      </c>
      <c r="C18" s="10">
        <v>613796.13</v>
      </c>
      <c r="D18" s="1">
        <v>872750.4900000001</v>
      </c>
      <c r="E18" s="1">
        <v>670113.9300000002</v>
      </c>
      <c r="F18" s="1">
        <v>771002.55</v>
      </c>
      <c r="G18" s="1">
        <v>845563.28</v>
      </c>
      <c r="H18" s="1">
        <v>926622.53</v>
      </c>
      <c r="I18" s="1">
        <v>914111.5800000001</v>
      </c>
      <c r="J18" s="1">
        <v>939850.4500000001</v>
      </c>
      <c r="K18" s="1">
        <v>854609.57</v>
      </c>
      <c r="L18" s="1">
        <v>1265056.82</v>
      </c>
      <c r="M18" s="1">
        <v>815903.56</v>
      </c>
      <c r="N18" s="1">
        <v>1082417.81</v>
      </c>
      <c r="O18" s="11">
        <f t="shared" si="0"/>
        <v>10571798.700000003</v>
      </c>
      <c r="P18" s="9">
        <f>+O18/O17-1</f>
        <v>0.2883530630086004</v>
      </c>
    </row>
    <row r="19" spans="2:16" ht="15">
      <c r="B19" s="53">
        <v>2010</v>
      </c>
      <c r="C19" s="10">
        <v>752843.2</v>
      </c>
      <c r="D19" s="1">
        <v>1020567.3400000001</v>
      </c>
      <c r="E19" s="1">
        <v>1358245.7899999998</v>
      </c>
      <c r="F19" s="1">
        <v>1284635.85</v>
      </c>
      <c r="G19" s="1">
        <v>1518336.7399999998</v>
      </c>
      <c r="H19" s="1">
        <v>1298914.77</v>
      </c>
      <c r="I19" s="1">
        <v>1130272.31</v>
      </c>
      <c r="J19" s="1">
        <v>1206529.22</v>
      </c>
      <c r="K19" s="1">
        <v>1325232.8699999999</v>
      </c>
      <c r="L19" s="1">
        <v>997283.37</v>
      </c>
      <c r="M19" s="1">
        <v>968231.29</v>
      </c>
      <c r="N19" s="1">
        <v>1345387.56</v>
      </c>
      <c r="O19" s="11">
        <f t="shared" si="0"/>
        <v>14206480.31</v>
      </c>
      <c r="P19" s="9">
        <f>+O19/O18-1</f>
        <v>0.3438091958750593</v>
      </c>
    </row>
    <row r="20" spans="2:16" ht="15">
      <c r="B20" s="53">
        <v>2011</v>
      </c>
      <c r="C20" s="10">
        <v>1170729.4700000002</v>
      </c>
      <c r="D20" s="1">
        <v>867375.31</v>
      </c>
      <c r="E20" s="1">
        <v>988155.9500000001</v>
      </c>
      <c r="F20" s="1">
        <v>640795.63</v>
      </c>
      <c r="G20" s="1">
        <v>937637.7000000001</v>
      </c>
      <c r="H20" s="1">
        <v>872138.64</v>
      </c>
      <c r="I20" s="1">
        <v>1112075.8</v>
      </c>
      <c r="J20" s="1">
        <v>738754.63</v>
      </c>
      <c r="K20" s="1">
        <v>650738.1</v>
      </c>
      <c r="L20" s="1">
        <v>1140114.04</v>
      </c>
      <c r="M20" s="1">
        <v>1470457.01</v>
      </c>
      <c r="N20" s="1">
        <v>900427.35</v>
      </c>
      <c r="O20" s="11">
        <f t="shared" si="0"/>
        <v>11489399.629999999</v>
      </c>
      <c r="P20" s="9">
        <f>+O20/O19-1</f>
        <v>-0.1912564281025637</v>
      </c>
    </row>
    <row r="21" spans="2:16" ht="15">
      <c r="B21" s="53">
        <v>2012</v>
      </c>
      <c r="C21" s="10">
        <v>1156506.1099999999</v>
      </c>
      <c r="D21" s="1">
        <v>949021.85</v>
      </c>
      <c r="E21" s="1">
        <v>1448683.6999999997</v>
      </c>
      <c r="F21" s="1">
        <v>1023748.07</v>
      </c>
      <c r="G21" s="1">
        <v>1338578.04</v>
      </c>
      <c r="H21" s="1">
        <v>1211359.67</v>
      </c>
      <c r="I21" s="1">
        <v>1731293.21</v>
      </c>
      <c r="J21" s="1">
        <v>1613465.43</v>
      </c>
      <c r="K21" s="1">
        <v>1502835.82</v>
      </c>
      <c r="L21" s="1">
        <v>1772753.86</v>
      </c>
      <c r="M21" s="1">
        <v>1140568.55</v>
      </c>
      <c r="N21" s="1">
        <v>844010.8399999999</v>
      </c>
      <c r="O21" s="11">
        <f t="shared" si="0"/>
        <v>15732825.149999999</v>
      </c>
      <c r="P21" s="9">
        <f>+O21/O20-1</f>
        <v>0.3693339649288534</v>
      </c>
    </row>
    <row r="22" spans="2:16" ht="15">
      <c r="B22" s="53">
        <v>2013</v>
      </c>
      <c r="C22" s="10">
        <v>1259636.6400000001</v>
      </c>
      <c r="D22" s="1">
        <v>1358165.8699999999</v>
      </c>
      <c r="E22" s="1">
        <v>933446.06</v>
      </c>
      <c r="F22" s="1">
        <v>996386.3800000001</v>
      </c>
      <c r="G22" s="1">
        <v>1112345.3199999998</v>
      </c>
      <c r="H22" s="1">
        <v>1225966.04</v>
      </c>
      <c r="I22" s="1">
        <v>1304767.8299999998</v>
      </c>
      <c r="J22" s="1">
        <v>1000712.9499999998</v>
      </c>
      <c r="K22" s="1">
        <v>1348346.5899999999</v>
      </c>
      <c r="L22" s="1">
        <v>1913366.66</v>
      </c>
      <c r="M22" s="1">
        <v>1070425.25</v>
      </c>
      <c r="N22" s="1">
        <v>1427359.25</v>
      </c>
      <c r="O22" s="11">
        <f aca="true" t="shared" si="1" ref="O22:O27">SUM(C22:N22)</f>
        <v>14950924.84</v>
      </c>
      <c r="P22" s="9">
        <f aca="true" t="shared" si="2" ref="P22:P27">O22/O21-1</f>
        <v>-0.04969865885784652</v>
      </c>
    </row>
    <row r="23" spans="2:16" ht="15">
      <c r="B23" s="53">
        <v>2014</v>
      </c>
      <c r="C23" s="10">
        <v>1473269.64</v>
      </c>
      <c r="D23" s="1">
        <v>1467305.7</v>
      </c>
      <c r="E23" s="1">
        <v>1412467.39</v>
      </c>
      <c r="F23" s="1">
        <v>1070649.31</v>
      </c>
      <c r="G23" s="1">
        <v>1470148.25</v>
      </c>
      <c r="H23" s="1">
        <v>896887.5099999999</v>
      </c>
      <c r="I23" s="1">
        <v>1076233.5099999998</v>
      </c>
      <c r="J23" s="1">
        <v>971353.97</v>
      </c>
      <c r="K23" s="1">
        <v>733256.51</v>
      </c>
      <c r="L23" s="1">
        <v>978751.11</v>
      </c>
      <c r="M23" s="1">
        <v>2069872.96</v>
      </c>
      <c r="N23" s="1">
        <v>1630317.2999999998</v>
      </c>
      <c r="O23" s="11">
        <f t="shared" si="1"/>
        <v>15250513.16</v>
      </c>
      <c r="P23" s="9">
        <f t="shared" si="2"/>
        <v>0.02003811290646551</v>
      </c>
    </row>
    <row r="24" spans="2:16" ht="15">
      <c r="B24" s="53">
        <v>2015</v>
      </c>
      <c r="C24" s="10">
        <v>1281689.69</v>
      </c>
      <c r="D24" s="1">
        <v>847424.6100000001</v>
      </c>
      <c r="E24" s="1">
        <v>850668.73</v>
      </c>
      <c r="F24" s="1">
        <v>772598.31</v>
      </c>
      <c r="G24" s="1">
        <v>774402.62</v>
      </c>
      <c r="H24" s="1">
        <v>1170872.52</v>
      </c>
      <c r="I24" s="1">
        <v>692016.59</v>
      </c>
      <c r="J24" s="1">
        <v>703611.6</v>
      </c>
      <c r="K24" s="1">
        <v>639890.44</v>
      </c>
      <c r="L24" s="1">
        <v>663656.57</v>
      </c>
      <c r="M24" s="1">
        <v>745082.0700000001</v>
      </c>
      <c r="N24" s="1">
        <v>965398.0399999999</v>
      </c>
      <c r="O24" s="11">
        <f t="shared" si="1"/>
        <v>10107311.79</v>
      </c>
      <c r="P24" s="9">
        <f t="shared" si="2"/>
        <v>-0.33724775789774153</v>
      </c>
    </row>
    <row r="25" spans="2:16" ht="15">
      <c r="B25" s="53">
        <v>2016</v>
      </c>
      <c r="C25" s="10">
        <v>748881.97</v>
      </c>
      <c r="D25" s="1">
        <v>830248.44</v>
      </c>
      <c r="E25" s="1">
        <v>785350.12</v>
      </c>
      <c r="F25" s="1">
        <v>841142.94</v>
      </c>
      <c r="G25" s="1">
        <v>875149.1</v>
      </c>
      <c r="H25" s="1">
        <v>866136.1599999999</v>
      </c>
      <c r="I25" s="1">
        <v>1029791.6</v>
      </c>
      <c r="J25" s="1">
        <v>1001248.0800000001</v>
      </c>
      <c r="K25" s="1">
        <v>922608.02</v>
      </c>
      <c r="L25" s="1">
        <v>736387.6799999999</v>
      </c>
      <c r="M25" s="1">
        <v>830408.3500000001</v>
      </c>
      <c r="N25" s="1">
        <v>984631.14</v>
      </c>
      <c r="O25" s="11">
        <f aca="true" t="shared" si="3" ref="O25:O31">SUM(C25:N25)</f>
        <v>10451983.6</v>
      </c>
      <c r="P25" s="9">
        <f aca="true" t="shared" si="4" ref="P25:P31">O25/O24-1</f>
        <v>0.034101234547945</v>
      </c>
    </row>
    <row r="26" spans="2:16" ht="15">
      <c r="B26" s="53">
        <v>2017</v>
      </c>
      <c r="C26" s="10">
        <v>1076206.02</v>
      </c>
      <c r="D26" s="1">
        <v>890367.41</v>
      </c>
      <c r="E26" s="1">
        <v>923201.08</v>
      </c>
      <c r="F26" s="1">
        <v>828280.35</v>
      </c>
      <c r="G26" s="1">
        <v>1078993.31</v>
      </c>
      <c r="H26" s="1">
        <v>980638.7999999999</v>
      </c>
      <c r="I26" s="1">
        <v>1045106.1199999999</v>
      </c>
      <c r="J26" s="1">
        <v>923803.2700000001</v>
      </c>
      <c r="K26" s="1">
        <v>1024185.35</v>
      </c>
      <c r="L26" s="1">
        <v>884246.08</v>
      </c>
      <c r="M26" s="1">
        <v>918862.3500000001</v>
      </c>
      <c r="N26" s="1">
        <v>1108705.6400000001</v>
      </c>
      <c r="O26" s="11">
        <f t="shared" si="3"/>
        <v>11682595.780000001</v>
      </c>
      <c r="P26" s="9">
        <f t="shared" si="4"/>
        <v>0.11773958198709789</v>
      </c>
    </row>
    <row r="27" spans="2:16" s="20" customFormat="1" ht="15">
      <c r="B27" s="53">
        <v>2018</v>
      </c>
      <c r="C27" s="10">
        <v>1463149.56</v>
      </c>
      <c r="D27" s="18">
        <v>1299119.6800000002</v>
      </c>
      <c r="E27" s="18">
        <v>1334889.78</v>
      </c>
      <c r="F27" s="18">
        <v>1362669.85</v>
      </c>
      <c r="G27" s="18">
        <v>1266984.96</v>
      </c>
      <c r="H27" s="18">
        <v>1217684.9899999998</v>
      </c>
      <c r="I27" s="18">
        <v>1208505.46</v>
      </c>
      <c r="J27" s="18">
        <v>1267950.6099999999</v>
      </c>
      <c r="K27" s="18">
        <v>1042213.69</v>
      </c>
      <c r="L27" s="18">
        <v>1143897.07</v>
      </c>
      <c r="M27" s="18">
        <v>1085653.34</v>
      </c>
      <c r="N27" s="18">
        <v>1334198.24</v>
      </c>
      <c r="O27" s="11">
        <f t="shared" si="3"/>
        <v>15026917.23</v>
      </c>
      <c r="P27" s="9">
        <f t="shared" si="4"/>
        <v>0.2862652712614866</v>
      </c>
    </row>
    <row r="28" spans="2:16" s="20" customFormat="1" ht="15">
      <c r="B28" s="53">
        <v>2019</v>
      </c>
      <c r="C28" s="10">
        <v>1164990.25</v>
      </c>
      <c r="D28" s="18">
        <v>1161414.4</v>
      </c>
      <c r="E28" s="18">
        <v>1059373.06</v>
      </c>
      <c r="F28" s="18">
        <v>1242246.29</v>
      </c>
      <c r="G28" s="18">
        <v>1510572.25</v>
      </c>
      <c r="H28" s="18">
        <v>1441841.51</v>
      </c>
      <c r="I28" s="18">
        <v>1465455.1300000001</v>
      </c>
      <c r="J28" s="18">
        <v>1406056.02</v>
      </c>
      <c r="K28" s="18">
        <v>1271537.1</v>
      </c>
      <c r="L28" s="18">
        <v>1196205.19</v>
      </c>
      <c r="M28" s="18">
        <v>1226409.77</v>
      </c>
      <c r="N28" s="18">
        <v>1428795.0899999999</v>
      </c>
      <c r="O28" s="11">
        <f t="shared" si="3"/>
        <v>15574896.059999999</v>
      </c>
      <c r="P28" s="9">
        <f t="shared" si="4"/>
        <v>0.03646648355166304</v>
      </c>
    </row>
    <row r="29" spans="2:16" s="20" customFormat="1" ht="15" customHeight="1">
      <c r="B29" s="53" t="s">
        <v>24</v>
      </c>
      <c r="C29" s="10">
        <v>1321231.98</v>
      </c>
      <c r="D29" s="18">
        <v>1277105.81</v>
      </c>
      <c r="E29" s="18">
        <v>1414807.23</v>
      </c>
      <c r="F29" s="18">
        <v>1158839.32</v>
      </c>
      <c r="G29" s="18">
        <v>1257849.12</v>
      </c>
      <c r="H29" s="18">
        <v>1328195.1500000001</v>
      </c>
      <c r="I29" s="18">
        <v>1430972.3399999999</v>
      </c>
      <c r="J29" s="18">
        <v>1376449.5599999998</v>
      </c>
      <c r="K29" s="18">
        <v>1348715.7600000002</v>
      </c>
      <c r="L29" s="18">
        <v>1495493.29</v>
      </c>
      <c r="M29" s="18">
        <v>1286171.9300000002</v>
      </c>
      <c r="N29" s="18">
        <v>1517476.6700000002</v>
      </c>
      <c r="O29" s="11">
        <f t="shared" si="3"/>
        <v>16213308.159999998</v>
      </c>
      <c r="P29" s="9">
        <f t="shared" si="4"/>
        <v>0.040989814477131015</v>
      </c>
    </row>
    <row r="30" spans="2:16" s="20" customFormat="1" ht="15" customHeight="1">
      <c r="B30" s="53" t="s">
        <v>26</v>
      </c>
      <c r="C30" s="10">
        <v>1206582.22</v>
      </c>
      <c r="D30" s="18">
        <v>1189460.48</v>
      </c>
      <c r="E30" s="18">
        <v>1365964.3499999999</v>
      </c>
      <c r="F30" s="18">
        <v>1330672.19</v>
      </c>
      <c r="G30" s="18">
        <v>1240452.97</v>
      </c>
      <c r="H30" s="18">
        <v>1357677.45</v>
      </c>
      <c r="I30" s="18">
        <v>1430469.63</v>
      </c>
      <c r="J30" s="18">
        <v>1482612.76</v>
      </c>
      <c r="K30" s="18">
        <v>1480802.89</v>
      </c>
      <c r="L30" s="18">
        <v>1447668.2799999998</v>
      </c>
      <c r="M30" s="18">
        <v>1483492.96</v>
      </c>
      <c r="N30" s="18">
        <v>1474475.8599999999</v>
      </c>
      <c r="O30" s="11">
        <f t="shared" si="3"/>
        <v>16490332.04</v>
      </c>
      <c r="P30" s="9">
        <f t="shared" si="4"/>
        <v>0.01708620333778943</v>
      </c>
    </row>
    <row r="31" spans="2:16" s="20" customFormat="1" ht="15" customHeight="1">
      <c r="B31" s="53" t="s">
        <v>35</v>
      </c>
      <c r="C31" s="10">
        <v>1257772.13</v>
      </c>
      <c r="D31" s="18">
        <v>1251771.1099999999</v>
      </c>
      <c r="E31" s="18">
        <v>1289428.77</v>
      </c>
      <c r="F31" s="18">
        <v>1196923.32</v>
      </c>
      <c r="G31" s="18">
        <v>1217267.8</v>
      </c>
      <c r="H31" s="18">
        <v>1306345.01</v>
      </c>
      <c r="I31" s="18">
        <v>1060939.85</v>
      </c>
      <c r="J31" s="18">
        <v>1141072.3399999999</v>
      </c>
      <c r="K31" s="18">
        <v>1140458.46</v>
      </c>
      <c r="L31" s="18">
        <v>1116212.44</v>
      </c>
      <c r="M31" s="18">
        <v>1071203.48</v>
      </c>
      <c r="N31" s="18">
        <v>1227402.75</v>
      </c>
      <c r="O31" s="11">
        <f t="shared" si="3"/>
        <v>14276797.459999999</v>
      </c>
      <c r="P31" s="9">
        <f t="shared" si="4"/>
        <v>-0.13423226255424747</v>
      </c>
    </row>
    <row r="32" spans="2:16" s="20" customFormat="1" ht="15.75" thickBot="1">
      <c r="B32" s="54" t="s">
        <v>36</v>
      </c>
      <c r="C32" s="21">
        <v>1161206.77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3"/>
      <c r="P32" s="24"/>
    </row>
    <row r="33" spans="2:5" s="20" customFormat="1" ht="15.75" thickBot="1">
      <c r="B33" s="55" t="s">
        <v>23</v>
      </c>
      <c r="C33" s="56"/>
      <c r="D33" s="56"/>
      <c r="E33" s="57"/>
    </row>
    <row r="34" spans="3:16" ht="15.75" thickBot="1">
      <c r="C34" s="20"/>
      <c r="D34" s="20"/>
      <c r="E34" s="20"/>
      <c r="F34" s="19"/>
      <c r="G34" s="64" t="s">
        <v>33</v>
      </c>
      <c r="H34" s="65"/>
      <c r="I34" s="66"/>
      <c r="K34" s="20"/>
      <c r="L34" s="20"/>
      <c r="M34" s="20"/>
      <c r="N34" s="20"/>
      <c r="O34" s="20"/>
      <c r="P34" s="20"/>
    </row>
    <row r="35" ht="15.75" thickBot="1"/>
    <row r="36" spans="2:16" ht="15.75" thickBot="1">
      <c r="B36" s="52" t="s">
        <v>1</v>
      </c>
      <c r="C36" s="3" t="s">
        <v>2</v>
      </c>
      <c r="D36" s="3" t="s">
        <v>3</v>
      </c>
      <c r="E36" s="3" t="s">
        <v>4</v>
      </c>
      <c r="F36" s="3" t="s">
        <v>5</v>
      </c>
      <c r="G36" s="3" t="s">
        <v>6</v>
      </c>
      <c r="H36" s="3" t="s">
        <v>7</v>
      </c>
      <c r="I36" s="3" t="s">
        <v>8</v>
      </c>
      <c r="J36" s="3" t="s">
        <v>9</v>
      </c>
      <c r="K36" s="3" t="s">
        <v>10</v>
      </c>
      <c r="L36" s="3" t="s">
        <v>11</v>
      </c>
      <c r="M36" s="3" t="s">
        <v>12</v>
      </c>
      <c r="N36" s="3" t="s">
        <v>13</v>
      </c>
      <c r="O36" s="4" t="s">
        <v>14</v>
      </c>
      <c r="P36" s="5" t="s">
        <v>15</v>
      </c>
    </row>
    <row r="37" spans="2:16" ht="15">
      <c r="B37" s="53">
        <v>2007</v>
      </c>
      <c r="C37" s="6">
        <v>61575179.99999999</v>
      </c>
      <c r="D37" s="7">
        <v>58126490</v>
      </c>
      <c r="E37" s="7">
        <v>60617400</v>
      </c>
      <c r="F37" s="7">
        <v>56325679.99999999</v>
      </c>
      <c r="G37" s="7">
        <v>78352610</v>
      </c>
      <c r="H37" s="7">
        <v>53571439.99999999</v>
      </c>
      <c r="I37" s="7">
        <v>61902420.00000001</v>
      </c>
      <c r="J37" s="7">
        <v>72462220.00000001</v>
      </c>
      <c r="K37" s="7">
        <v>61387179.99999999</v>
      </c>
      <c r="L37" s="7">
        <v>73675549.99999999</v>
      </c>
      <c r="M37" s="7">
        <v>69207150.00000001</v>
      </c>
      <c r="N37" s="7">
        <v>80780869.99999999</v>
      </c>
      <c r="O37" s="8">
        <f aca="true" t="shared" si="5" ref="O37:O42">SUM(C37:N37)</f>
        <v>787984190</v>
      </c>
      <c r="P37" s="9"/>
    </row>
    <row r="38" spans="2:16" ht="15">
      <c r="B38" s="53">
        <v>2008</v>
      </c>
      <c r="C38" s="10">
        <v>82424530</v>
      </c>
      <c r="D38" s="1">
        <v>81055039.99999999</v>
      </c>
      <c r="E38" s="1">
        <v>85158279.99999999</v>
      </c>
      <c r="F38" s="1">
        <v>98900200.00000001</v>
      </c>
      <c r="G38" s="1">
        <v>80720210.00000001</v>
      </c>
      <c r="H38" s="1">
        <v>72810850</v>
      </c>
      <c r="I38" s="1">
        <v>67140310</v>
      </c>
      <c r="J38" s="1">
        <v>52461770.00000001</v>
      </c>
      <c r="K38" s="1">
        <v>55475120.00000001</v>
      </c>
      <c r="L38" s="1">
        <v>80023269.99999999</v>
      </c>
      <c r="M38" s="1">
        <v>82545050.00000001</v>
      </c>
      <c r="N38" s="1">
        <v>84127650</v>
      </c>
      <c r="O38" s="11">
        <f t="shared" si="5"/>
        <v>922842280</v>
      </c>
      <c r="P38" s="9">
        <f>+O38/O37-1</f>
        <v>0.1711431418440008</v>
      </c>
    </row>
    <row r="39" spans="2:16" ht="15">
      <c r="B39" s="53">
        <v>2009</v>
      </c>
      <c r="C39" s="10">
        <v>56930260</v>
      </c>
      <c r="D39" s="1">
        <v>82958370</v>
      </c>
      <c r="E39" s="1">
        <v>63762890.00000001</v>
      </c>
      <c r="F39" s="1">
        <v>74097640</v>
      </c>
      <c r="G39" s="1">
        <v>76151390</v>
      </c>
      <c r="H39" s="1">
        <v>82329550</v>
      </c>
      <c r="I39" s="1">
        <v>81256039.99999999</v>
      </c>
      <c r="J39" s="1">
        <v>81857100</v>
      </c>
      <c r="K39" s="1">
        <v>73819759.99999999</v>
      </c>
      <c r="L39" s="1">
        <v>113715409.99999999</v>
      </c>
      <c r="M39" s="1">
        <v>72444340</v>
      </c>
      <c r="N39" s="1">
        <v>97066540.00000001</v>
      </c>
      <c r="O39" s="11">
        <f t="shared" si="5"/>
        <v>956389290</v>
      </c>
      <c r="P39" s="9">
        <f>+O39/O38-1</f>
        <v>0.03635183468187009</v>
      </c>
    </row>
    <row r="40" spans="2:16" ht="15">
      <c r="B40" s="53">
        <v>2010</v>
      </c>
      <c r="C40" s="10">
        <v>68227939.99999999</v>
      </c>
      <c r="D40" s="1">
        <v>89448440</v>
      </c>
      <c r="E40" s="1">
        <v>129951559.99999999</v>
      </c>
      <c r="F40" s="1">
        <v>120519069.99999999</v>
      </c>
      <c r="G40" s="1">
        <v>144141279.99999997</v>
      </c>
      <c r="H40" s="1">
        <v>120969029.99999999</v>
      </c>
      <c r="I40" s="1">
        <v>111336950</v>
      </c>
      <c r="J40" s="1">
        <v>118764640</v>
      </c>
      <c r="K40" s="1">
        <v>128210740</v>
      </c>
      <c r="L40" s="1">
        <v>102917969.99999999</v>
      </c>
      <c r="M40" s="1">
        <v>106060340.00000001</v>
      </c>
      <c r="N40" s="1">
        <v>134803950</v>
      </c>
      <c r="O40" s="11">
        <f t="shared" si="5"/>
        <v>1375351910</v>
      </c>
      <c r="P40" s="9">
        <f>+O40/O39-1</f>
        <v>0.43806703439767714</v>
      </c>
    </row>
    <row r="41" spans="2:16" ht="15">
      <c r="B41" s="53">
        <v>2011</v>
      </c>
      <c r="C41" s="10">
        <v>119697130</v>
      </c>
      <c r="D41" s="1">
        <v>92255520</v>
      </c>
      <c r="E41" s="1">
        <v>105843120</v>
      </c>
      <c r="F41" s="1">
        <v>71130769.99999999</v>
      </c>
      <c r="G41" s="1">
        <v>103303770</v>
      </c>
      <c r="H41" s="1">
        <v>96444760</v>
      </c>
      <c r="I41" s="1">
        <v>121891500</v>
      </c>
      <c r="J41" s="1">
        <v>90159080</v>
      </c>
      <c r="K41" s="1">
        <v>73463010</v>
      </c>
      <c r="L41" s="1">
        <v>128383919.99999999</v>
      </c>
      <c r="M41" s="1">
        <v>174896970</v>
      </c>
      <c r="N41" s="1">
        <v>99881999.99999999</v>
      </c>
      <c r="O41" s="11">
        <f t="shared" si="5"/>
        <v>1277351550</v>
      </c>
      <c r="P41" s="9">
        <f>+O41/O40-1</f>
        <v>-0.07125475253820679</v>
      </c>
    </row>
    <row r="42" spans="2:16" ht="15">
      <c r="B42" s="53">
        <v>2012</v>
      </c>
      <c r="C42" s="10">
        <v>137473490</v>
      </c>
      <c r="D42" s="1">
        <v>112146000.00000001</v>
      </c>
      <c r="E42" s="1">
        <v>162613949.99999994</v>
      </c>
      <c r="F42" s="1">
        <v>125686299.99999999</v>
      </c>
      <c r="G42" s="1">
        <v>162114130</v>
      </c>
      <c r="H42" s="1">
        <v>144250990.00000003</v>
      </c>
      <c r="I42" s="1">
        <v>201837730</v>
      </c>
      <c r="J42" s="1">
        <v>187097389.99999997</v>
      </c>
      <c r="K42" s="1">
        <v>174691710.00000003</v>
      </c>
      <c r="L42" s="1">
        <v>206722490</v>
      </c>
      <c r="M42" s="1">
        <v>126757490</v>
      </c>
      <c r="N42" s="1">
        <v>85625050</v>
      </c>
      <c r="O42" s="11">
        <f t="shared" si="5"/>
        <v>1827016719.9999998</v>
      </c>
      <c r="P42" s="9">
        <f>+O42/O41-1</f>
        <v>0.4303162821542743</v>
      </c>
    </row>
    <row r="43" spans="2:16" ht="15">
      <c r="B43" s="53">
        <v>2013</v>
      </c>
      <c r="C43" s="10">
        <v>136127550</v>
      </c>
      <c r="D43" s="1">
        <v>147261030</v>
      </c>
      <c r="E43" s="1">
        <v>109907700.00000001</v>
      </c>
      <c r="F43" s="1">
        <v>117564359.99999999</v>
      </c>
      <c r="G43" s="1">
        <v>126050879.99999999</v>
      </c>
      <c r="H43" s="1">
        <v>145454750</v>
      </c>
      <c r="I43" s="1">
        <v>151869270</v>
      </c>
      <c r="J43" s="1">
        <v>119124350</v>
      </c>
      <c r="K43" s="1">
        <v>165197260.00000003</v>
      </c>
      <c r="L43" s="1">
        <v>231837810</v>
      </c>
      <c r="M43" s="1">
        <v>134694340</v>
      </c>
      <c r="N43" s="1">
        <v>167256520</v>
      </c>
      <c r="O43" s="11">
        <f aca="true" t="shared" si="6" ref="O43:O48">SUM(C43:N43)</f>
        <v>1752345820</v>
      </c>
      <c r="P43" s="9">
        <f aca="true" t="shared" si="7" ref="P43:P48">O43/O42-1</f>
        <v>-0.040870397726847196</v>
      </c>
    </row>
    <row r="44" spans="2:16" ht="15">
      <c r="B44" s="53">
        <v>2014</v>
      </c>
      <c r="C44" s="10">
        <v>187103830</v>
      </c>
      <c r="D44" s="1">
        <v>183381460</v>
      </c>
      <c r="E44" s="1">
        <v>176309020.00000003</v>
      </c>
      <c r="F44" s="1">
        <v>139868570</v>
      </c>
      <c r="G44" s="1">
        <v>188685469.99999997</v>
      </c>
      <c r="H44" s="1">
        <v>117064850</v>
      </c>
      <c r="I44" s="1">
        <v>146196250</v>
      </c>
      <c r="J44" s="1">
        <v>130882180</v>
      </c>
      <c r="K44" s="1">
        <v>107577280</v>
      </c>
      <c r="L44" s="1">
        <v>143496610.00000003</v>
      </c>
      <c r="M44" s="1">
        <v>281007160.00000006</v>
      </c>
      <c r="N44" s="1">
        <v>223439900</v>
      </c>
      <c r="O44" s="11">
        <f t="shared" si="6"/>
        <v>2025012580</v>
      </c>
      <c r="P44" s="9">
        <f t="shared" si="7"/>
        <v>0.15560099889415668</v>
      </c>
    </row>
    <row r="45" spans="2:16" ht="15">
      <c r="B45" s="53">
        <v>2015</v>
      </c>
      <c r="C45" s="10">
        <v>173945750</v>
      </c>
      <c r="D45" s="1">
        <v>116833500</v>
      </c>
      <c r="E45" s="1">
        <v>113695280.00000001</v>
      </c>
      <c r="F45" s="1">
        <v>108170150</v>
      </c>
      <c r="G45" s="1">
        <v>103537650</v>
      </c>
      <c r="H45" s="1">
        <v>138697710</v>
      </c>
      <c r="I45" s="1">
        <v>95088710</v>
      </c>
      <c r="J45" s="1">
        <v>92992289.99999999</v>
      </c>
      <c r="K45" s="1">
        <v>87021430.00000001</v>
      </c>
      <c r="L45" s="1">
        <v>86383730</v>
      </c>
      <c r="M45" s="1">
        <v>89360699.99999999</v>
      </c>
      <c r="N45" s="1">
        <v>118086180.00000001</v>
      </c>
      <c r="O45" s="11">
        <f t="shared" si="6"/>
        <v>1323813080</v>
      </c>
      <c r="P45" s="9">
        <f t="shared" si="7"/>
        <v>-0.3462692068806802</v>
      </c>
    </row>
    <row r="46" spans="2:16" ht="15">
      <c r="B46" s="53">
        <v>2016</v>
      </c>
      <c r="C46" s="10">
        <v>89479380</v>
      </c>
      <c r="D46" s="1">
        <v>96078150</v>
      </c>
      <c r="E46" s="1">
        <v>91224800</v>
      </c>
      <c r="F46" s="1">
        <v>96287090</v>
      </c>
      <c r="G46" s="1">
        <v>96411970</v>
      </c>
      <c r="H46" s="1">
        <v>100168290</v>
      </c>
      <c r="I46" s="1">
        <v>118569669.99999999</v>
      </c>
      <c r="J46" s="1">
        <v>118185750</v>
      </c>
      <c r="K46" s="1">
        <v>114324739.99999999</v>
      </c>
      <c r="L46" s="1">
        <v>94192000.00000001</v>
      </c>
      <c r="M46" s="1">
        <v>107886080</v>
      </c>
      <c r="N46" s="1">
        <v>125429690.00000001</v>
      </c>
      <c r="O46" s="11">
        <f aca="true" t="shared" si="8" ref="O46:O52">SUM(C46:N46)</f>
        <v>1248237610</v>
      </c>
      <c r="P46" s="9">
        <f aca="true" t="shared" si="9" ref="P46:P52">O46/O45-1</f>
        <v>-0.05708923045238379</v>
      </c>
    </row>
    <row r="47" spans="2:16" ht="15">
      <c r="B47" s="53">
        <v>2017</v>
      </c>
      <c r="C47" s="10">
        <v>130182430.00000001</v>
      </c>
      <c r="D47" s="1">
        <v>116325740.00000001</v>
      </c>
      <c r="E47" s="1">
        <v>118844030</v>
      </c>
      <c r="F47" s="1">
        <v>110889630.00000001</v>
      </c>
      <c r="G47" s="1">
        <v>141834550</v>
      </c>
      <c r="H47" s="1">
        <v>131454680</v>
      </c>
      <c r="I47" s="1">
        <v>139686990.00000003</v>
      </c>
      <c r="J47" s="1">
        <v>127865820</v>
      </c>
      <c r="K47" s="1">
        <v>124230450</v>
      </c>
      <c r="L47" s="1">
        <v>123908290</v>
      </c>
      <c r="M47" s="1">
        <v>127619980.00000001</v>
      </c>
      <c r="N47" s="1">
        <v>151100710</v>
      </c>
      <c r="O47" s="11">
        <f t="shared" si="8"/>
        <v>1543943300</v>
      </c>
      <c r="P47" s="9">
        <f t="shared" si="9"/>
        <v>0.23689855811987592</v>
      </c>
    </row>
    <row r="48" spans="2:16" s="20" customFormat="1" ht="15">
      <c r="B48" s="53">
        <v>2018</v>
      </c>
      <c r="C48" s="10">
        <v>195479510</v>
      </c>
      <c r="D48" s="18">
        <v>172472020</v>
      </c>
      <c r="E48" s="18">
        <v>178601360</v>
      </c>
      <c r="F48" s="18">
        <v>183716570</v>
      </c>
      <c r="G48" s="18">
        <v>174293480</v>
      </c>
      <c r="H48" s="18">
        <v>163488140</v>
      </c>
      <c r="I48" s="18">
        <v>171793080</v>
      </c>
      <c r="J48" s="18">
        <v>177147390</v>
      </c>
      <c r="K48" s="18">
        <v>141737260</v>
      </c>
      <c r="L48" s="18">
        <v>162841240</v>
      </c>
      <c r="M48" s="18">
        <v>152623640</v>
      </c>
      <c r="N48" s="18">
        <v>185139920</v>
      </c>
      <c r="O48" s="11">
        <f t="shared" si="8"/>
        <v>2059333610</v>
      </c>
      <c r="P48" s="9">
        <f t="shared" si="9"/>
        <v>0.3338142728427915</v>
      </c>
    </row>
    <row r="49" spans="2:16" s="20" customFormat="1" ht="15">
      <c r="B49" s="53">
        <v>2019</v>
      </c>
      <c r="C49" s="10">
        <v>161347450</v>
      </c>
      <c r="D49" s="18">
        <v>157972130</v>
      </c>
      <c r="E49" s="18">
        <v>146000320</v>
      </c>
      <c r="F49" s="18">
        <v>174767360</v>
      </c>
      <c r="G49" s="18">
        <v>216398930</v>
      </c>
      <c r="H49" s="18">
        <v>205654830</v>
      </c>
      <c r="I49" s="18">
        <v>207761800</v>
      </c>
      <c r="J49" s="18">
        <v>199933990</v>
      </c>
      <c r="K49" s="18">
        <v>184031640</v>
      </c>
      <c r="L49" s="18">
        <v>179289620</v>
      </c>
      <c r="M49" s="18">
        <v>178783020</v>
      </c>
      <c r="N49" s="18">
        <v>213273030</v>
      </c>
      <c r="O49" s="11">
        <f t="shared" si="8"/>
        <v>2225214120</v>
      </c>
      <c r="P49" s="9">
        <f t="shared" si="9"/>
        <v>0.08055057674700894</v>
      </c>
    </row>
    <row r="50" spans="2:16" s="20" customFormat="1" ht="15">
      <c r="B50" s="53" t="s">
        <v>24</v>
      </c>
      <c r="C50" s="10">
        <v>196095130</v>
      </c>
      <c r="D50" s="18">
        <v>190541460</v>
      </c>
      <c r="E50" s="18">
        <v>215027630</v>
      </c>
      <c r="F50" s="18">
        <v>183556570</v>
      </c>
      <c r="G50" s="18">
        <v>261488410</v>
      </c>
      <c r="H50" s="18">
        <v>211817730</v>
      </c>
      <c r="I50" s="18">
        <v>223498820</v>
      </c>
      <c r="J50" s="18">
        <v>223929850</v>
      </c>
      <c r="K50" s="18">
        <v>221285260</v>
      </c>
      <c r="L50" s="18">
        <v>241636110</v>
      </c>
      <c r="M50" s="18">
        <v>211248600</v>
      </c>
      <c r="N50" s="18">
        <v>258796000</v>
      </c>
      <c r="O50" s="11">
        <f t="shared" si="8"/>
        <v>2638921570</v>
      </c>
      <c r="P50" s="9">
        <f t="shared" si="9"/>
        <v>0.18591804100182507</v>
      </c>
    </row>
    <row r="51" spans="2:16" s="20" customFormat="1" ht="15">
      <c r="B51" s="53" t="s">
        <v>26</v>
      </c>
      <c r="C51" s="10">
        <v>199146010</v>
      </c>
      <c r="D51" s="18">
        <v>200223297</v>
      </c>
      <c r="E51" s="18">
        <v>235059553.67000002</v>
      </c>
      <c r="F51" s="18">
        <v>241125655.22</v>
      </c>
      <c r="G51" s="18">
        <v>222352435.55</v>
      </c>
      <c r="H51" s="18">
        <v>248003479.27</v>
      </c>
      <c r="I51" s="18">
        <v>255028190.51</v>
      </c>
      <c r="J51" s="18">
        <v>270889741.46999997</v>
      </c>
      <c r="K51" s="18">
        <v>275525964.18</v>
      </c>
      <c r="L51" s="18">
        <v>259193272.51</v>
      </c>
      <c r="M51" s="18">
        <v>279056653.57000005</v>
      </c>
      <c r="N51" s="18">
        <v>288457458.90999997</v>
      </c>
      <c r="O51" s="11">
        <f t="shared" si="8"/>
        <v>2974061711.86</v>
      </c>
      <c r="P51" s="9">
        <f t="shared" si="9"/>
        <v>0.12699890200222974</v>
      </c>
    </row>
    <row r="52" spans="2:16" s="20" customFormat="1" ht="15">
      <c r="B52" s="53" t="s">
        <v>35</v>
      </c>
      <c r="C52" s="10">
        <v>246922961.74</v>
      </c>
      <c r="D52" s="18">
        <v>252966958.67</v>
      </c>
      <c r="E52" s="18">
        <v>263469456.70999998</v>
      </c>
      <c r="F52" s="18">
        <v>250722648.15</v>
      </c>
      <c r="G52" s="18">
        <v>298402947.61</v>
      </c>
      <c r="H52" s="18">
        <v>279898277.1</v>
      </c>
      <c r="I52" s="18">
        <v>230694716.22</v>
      </c>
      <c r="J52" s="18">
        <v>258645146.07</v>
      </c>
      <c r="K52" s="18">
        <v>254355632.25</v>
      </c>
      <c r="L52" s="18">
        <v>251326141.89</v>
      </c>
      <c r="M52" s="18">
        <v>247902969.38</v>
      </c>
      <c r="N52" s="18">
        <v>291014029.56</v>
      </c>
      <c r="O52" s="11">
        <f t="shared" si="8"/>
        <v>3126321885.35</v>
      </c>
      <c r="P52" s="9">
        <f t="shared" si="9"/>
        <v>0.05119603701658737</v>
      </c>
    </row>
    <row r="53" spans="2:16" s="20" customFormat="1" ht="15.75" thickBot="1">
      <c r="B53" s="54" t="s">
        <v>36</v>
      </c>
      <c r="C53" s="21">
        <v>250689948.94</v>
      </c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3"/>
      <c r="P53" s="24"/>
    </row>
    <row r="54" ht="15.75" thickBot="1">
      <c r="B54" s="55" t="s">
        <v>0</v>
      </c>
    </row>
    <row r="55" spans="7:11" ht="15.75" thickBot="1">
      <c r="G55" s="64" t="s">
        <v>17</v>
      </c>
      <c r="H55" s="65"/>
      <c r="I55" s="66"/>
      <c r="J55" s="18"/>
      <c r="K55" s="18"/>
    </row>
    <row r="56" ht="15.75" thickBot="1"/>
    <row r="57" spans="2:18" ht="15.75" thickBot="1">
      <c r="B57" s="52" t="s">
        <v>1</v>
      </c>
      <c r="C57" s="16" t="s">
        <v>2</v>
      </c>
      <c r="D57" s="16" t="s">
        <v>3</v>
      </c>
      <c r="E57" s="16" t="s">
        <v>4</v>
      </c>
      <c r="F57" s="16" t="s">
        <v>5</v>
      </c>
      <c r="G57" s="16" t="s">
        <v>6</v>
      </c>
      <c r="H57" s="16" t="s">
        <v>7</v>
      </c>
      <c r="I57" s="16" t="s">
        <v>8</v>
      </c>
      <c r="J57" s="16" t="s">
        <v>9</v>
      </c>
      <c r="K57" s="16" t="s">
        <v>10</v>
      </c>
      <c r="L57" s="16" t="s">
        <v>11</v>
      </c>
      <c r="M57" s="16" t="s">
        <v>12</v>
      </c>
      <c r="N57" s="16" t="s">
        <v>13</v>
      </c>
      <c r="O57" s="4" t="s">
        <v>16</v>
      </c>
      <c r="P57" s="17" t="s">
        <v>15</v>
      </c>
      <c r="Q57" s="4" t="s">
        <v>25</v>
      </c>
      <c r="R57" s="58" t="s">
        <v>15</v>
      </c>
    </row>
    <row r="58" spans="2:18" ht="15">
      <c r="B58" s="53">
        <v>2007</v>
      </c>
      <c r="C58" s="12">
        <v>71.21979200966814</v>
      </c>
      <c r="D58" s="13">
        <v>73.63275802404209</v>
      </c>
      <c r="E58" s="13">
        <v>70.2753220485632</v>
      </c>
      <c r="F58" s="13">
        <v>73.65935479055108</v>
      </c>
      <c r="G58" s="13">
        <v>92.87012671650369</v>
      </c>
      <c r="H58" s="13">
        <v>75.14137194891028</v>
      </c>
      <c r="I58" s="13">
        <v>77.19292697514109</v>
      </c>
      <c r="J58" s="13">
        <v>86.45592398220538</v>
      </c>
      <c r="K58" s="13">
        <v>88.92096055446352</v>
      </c>
      <c r="L58" s="13">
        <v>101.17308683327002</v>
      </c>
      <c r="M58" s="13">
        <v>101.56096429216866</v>
      </c>
      <c r="N58" s="13">
        <v>102.3102800535807</v>
      </c>
      <c r="O58" s="8">
        <f aca="true" t="shared" si="10" ref="O58:O63">AVERAGE(C58:N58)</f>
        <v>84.53440568575564</v>
      </c>
      <c r="P58" s="9"/>
      <c r="Q58" s="8">
        <f aca="true" t="shared" si="11" ref="Q58:Q73">SUM(C37:N37)/SUM(C16:N16)</f>
        <v>84.11902856325007</v>
      </c>
      <c r="R58" s="9"/>
    </row>
    <row r="59" spans="2:18" ht="15">
      <c r="B59" s="53">
        <v>2008</v>
      </c>
      <c r="C59" s="14">
        <v>110.27725378223367</v>
      </c>
      <c r="D59" s="15">
        <v>112.64536932980312</v>
      </c>
      <c r="E59" s="15">
        <v>113.44986354633981</v>
      </c>
      <c r="F59" s="15">
        <v>114.87951689462503</v>
      </c>
      <c r="G59" s="15">
        <v>117.6367022874785</v>
      </c>
      <c r="H59" s="15">
        <v>114.3491439242365</v>
      </c>
      <c r="I59" s="15">
        <v>111.37869633646072</v>
      </c>
      <c r="J59" s="15">
        <v>113.77109728260854</v>
      </c>
      <c r="K59" s="15">
        <v>113.70898368513797</v>
      </c>
      <c r="L59" s="15">
        <v>114.82498428718306</v>
      </c>
      <c r="M59" s="15">
        <v>107.256979862792</v>
      </c>
      <c r="N59" s="15">
        <v>107.04431994032325</v>
      </c>
      <c r="O59" s="11">
        <f t="shared" si="10"/>
        <v>112.60190926326851</v>
      </c>
      <c r="P59" s="9">
        <f>+O59/O58-1</f>
        <v>0.3320246158924891</v>
      </c>
      <c r="Q59" s="11">
        <f t="shared" si="11"/>
        <v>112.46399140307506</v>
      </c>
      <c r="R59" s="9">
        <f>+Q59/Q58-1</f>
        <v>0.3369625556066911</v>
      </c>
    </row>
    <row r="60" spans="2:18" ht="15">
      <c r="B60" s="53">
        <v>2009</v>
      </c>
      <c r="C60" s="14">
        <v>92.75108984476654</v>
      </c>
      <c r="D60" s="15">
        <v>95.05393689323508</v>
      </c>
      <c r="E60" s="15">
        <v>95.15231238365689</v>
      </c>
      <c r="F60" s="15">
        <v>96.10557059765885</v>
      </c>
      <c r="G60" s="15">
        <v>90.05995388068412</v>
      </c>
      <c r="H60" s="15">
        <v>88.84906996595474</v>
      </c>
      <c r="I60" s="15">
        <v>88.89072382170235</v>
      </c>
      <c r="J60" s="15">
        <v>87.09587786014254</v>
      </c>
      <c r="K60" s="15">
        <v>86.37834467498415</v>
      </c>
      <c r="L60" s="15">
        <v>89.88956717374954</v>
      </c>
      <c r="M60" s="15">
        <v>88.79032222876928</v>
      </c>
      <c r="N60" s="15">
        <v>89.67566784585705</v>
      </c>
      <c r="O60" s="11">
        <f t="shared" si="10"/>
        <v>90.72436976426343</v>
      </c>
      <c r="P60" s="9">
        <f>+O60/O59-1</f>
        <v>-0.194291017285101</v>
      </c>
      <c r="Q60" s="11">
        <f t="shared" si="11"/>
        <v>90.46608974875768</v>
      </c>
      <c r="R60" s="9">
        <f>+Q60/Q59-1</f>
        <v>-0.1955995103844046</v>
      </c>
    </row>
    <row r="61" spans="2:18" ht="15">
      <c r="B61" s="53">
        <v>2010</v>
      </c>
      <c r="C61" s="14">
        <v>90.62702565421324</v>
      </c>
      <c r="D61" s="15">
        <v>87.64579905133942</v>
      </c>
      <c r="E61" s="15">
        <v>95.67602635455252</v>
      </c>
      <c r="F61" s="15">
        <v>93.81574552819772</v>
      </c>
      <c r="G61" s="15">
        <v>94.93367064278507</v>
      </c>
      <c r="H61" s="15">
        <v>93.1308449129422</v>
      </c>
      <c r="I61" s="15">
        <v>98.50453648643307</v>
      </c>
      <c r="J61" s="15">
        <v>98.43494714533313</v>
      </c>
      <c r="K61" s="15">
        <v>96.74581947246752</v>
      </c>
      <c r="L61" s="15">
        <v>103.19832165656184</v>
      </c>
      <c r="M61" s="15">
        <v>109.54029382793445</v>
      </c>
      <c r="N61" s="15">
        <v>100.19711346223536</v>
      </c>
      <c r="O61" s="11">
        <f t="shared" si="10"/>
        <v>96.87084534958296</v>
      </c>
      <c r="P61" s="9">
        <f>+O61/O60-1</f>
        <v>0.06774889262157924</v>
      </c>
      <c r="Q61" s="11">
        <f t="shared" si="11"/>
        <v>96.81158738747443</v>
      </c>
      <c r="R61" s="9">
        <f>+Q61/Q60-1</f>
        <v>0.0701422782430352</v>
      </c>
    </row>
    <row r="62" spans="2:18" ht="15">
      <c r="B62" s="53">
        <v>2011</v>
      </c>
      <c r="C62" s="14">
        <v>102.24149392942161</v>
      </c>
      <c r="D62" s="15">
        <v>106.36170863567698</v>
      </c>
      <c r="E62" s="15">
        <v>107.11175700556171</v>
      </c>
      <c r="F62" s="15">
        <v>111.00383128393055</v>
      </c>
      <c r="G62" s="15">
        <v>110.17450556862207</v>
      </c>
      <c r="H62" s="15">
        <v>110.58420711642819</v>
      </c>
      <c r="I62" s="15">
        <v>109.60718684823462</v>
      </c>
      <c r="J62" s="15">
        <v>122.04198300591361</v>
      </c>
      <c r="K62" s="15">
        <v>112.89182237831164</v>
      </c>
      <c r="L62" s="15">
        <v>112.60620911220423</v>
      </c>
      <c r="M62" s="15">
        <v>118.94055304615807</v>
      </c>
      <c r="N62" s="15">
        <v>110.92732800708463</v>
      </c>
      <c r="O62" s="11">
        <f t="shared" si="10"/>
        <v>111.20771549479566</v>
      </c>
      <c r="P62" s="9">
        <f>+O62/O61-1</f>
        <v>0.14799984550020673</v>
      </c>
      <c r="Q62" s="11">
        <f t="shared" si="11"/>
        <v>111.17652715853876</v>
      </c>
      <c r="R62" s="9">
        <f>+Q62/Q61-1</f>
        <v>0.14838037634452506</v>
      </c>
    </row>
    <row r="63" spans="2:18" ht="15">
      <c r="B63" s="53">
        <v>2012</v>
      </c>
      <c r="C63" s="14">
        <v>118.86966165704045</v>
      </c>
      <c r="D63" s="15">
        <v>118.17009271177479</v>
      </c>
      <c r="E63" s="15">
        <v>112.24945100162304</v>
      </c>
      <c r="F63" s="15">
        <v>122.77073206106263</v>
      </c>
      <c r="G63" s="15">
        <v>121.10921078609657</v>
      </c>
      <c r="H63" s="15">
        <v>119.08188259231054</v>
      </c>
      <c r="I63" s="15">
        <v>116.5820606435579</v>
      </c>
      <c r="J63" s="15">
        <v>115.95996203029895</v>
      </c>
      <c r="K63" s="15">
        <v>116.24138024604711</v>
      </c>
      <c r="L63" s="15">
        <v>116.61093774180246</v>
      </c>
      <c r="M63" s="15">
        <v>111.13535438093571</v>
      </c>
      <c r="N63" s="15">
        <v>101.45017805695483</v>
      </c>
      <c r="O63" s="11">
        <f t="shared" si="10"/>
        <v>115.85257532579207</v>
      </c>
      <c r="P63" s="9">
        <f>+O63/O62-1</f>
        <v>0.04176742423248303</v>
      </c>
      <c r="Q63" s="11">
        <f t="shared" si="11"/>
        <v>116.12769496774074</v>
      </c>
      <c r="R63" s="9">
        <f>+Q63/Q62-1</f>
        <v>0.04453429096720707</v>
      </c>
    </row>
    <row r="64" spans="2:18" ht="15">
      <c r="B64" s="53">
        <v>2013</v>
      </c>
      <c r="C64" s="14">
        <v>108.06890310843926</v>
      </c>
      <c r="D64" s="15">
        <v>108.42639566550146</v>
      </c>
      <c r="E64" s="15">
        <v>117.74402904437778</v>
      </c>
      <c r="F64" s="15">
        <v>117.99073367502271</v>
      </c>
      <c r="G64" s="15">
        <v>113.31991759537408</v>
      </c>
      <c r="H64" s="15">
        <v>118.64500749139837</v>
      </c>
      <c r="I64" s="15">
        <v>116.39562725883579</v>
      </c>
      <c r="J64" s="15">
        <v>119.03948080216212</v>
      </c>
      <c r="K64" s="15">
        <v>122.51839491803072</v>
      </c>
      <c r="L64" s="15">
        <v>121.16747659855221</v>
      </c>
      <c r="M64" s="15">
        <v>125.83255112862855</v>
      </c>
      <c r="N64" s="15">
        <v>117.17899330529437</v>
      </c>
      <c r="O64" s="11">
        <f aca="true" t="shared" si="12" ref="O64:O69">AVERAGE(C64:N64)</f>
        <v>117.19395921596812</v>
      </c>
      <c r="P64" s="9">
        <f aca="true" t="shared" si="13" ref="P64:P69">O64/O63-1</f>
        <v>0.011578369202444705</v>
      </c>
      <c r="Q64" s="11">
        <f t="shared" si="11"/>
        <v>117.20651657024851</v>
      </c>
      <c r="R64" s="9">
        <f aca="true" t="shared" si="14" ref="R64:R69">Q64/Q63-1</f>
        <v>0.009289959667308167</v>
      </c>
    </row>
    <row r="65" spans="2:18" ht="15">
      <c r="B65" s="53">
        <v>2014</v>
      </c>
      <c r="C65" s="14">
        <v>126.99904003994816</v>
      </c>
      <c r="D65" s="15">
        <v>124.97835999682957</v>
      </c>
      <c r="E65" s="15">
        <v>124.82342689695656</v>
      </c>
      <c r="F65" s="15">
        <v>130.63901381489705</v>
      </c>
      <c r="G65" s="15">
        <v>128.34451899663858</v>
      </c>
      <c r="H65" s="15">
        <v>130.5234476952411</v>
      </c>
      <c r="I65" s="15">
        <v>135.8406411262924</v>
      </c>
      <c r="J65" s="15">
        <v>134.74200347376973</v>
      </c>
      <c r="K65" s="15">
        <v>146.71166028924858</v>
      </c>
      <c r="L65" s="15">
        <v>146.61195122424948</v>
      </c>
      <c r="M65" s="15">
        <v>135.76058310361233</v>
      </c>
      <c r="N65" s="15">
        <v>137.0530141586549</v>
      </c>
      <c r="O65" s="11">
        <f t="shared" si="12"/>
        <v>133.58563840136154</v>
      </c>
      <c r="P65" s="9">
        <f t="shared" si="13"/>
        <v>0.13986795305026245</v>
      </c>
      <c r="Q65" s="11">
        <f t="shared" si="11"/>
        <v>132.78324202960786</v>
      </c>
      <c r="R65" s="9">
        <f t="shared" si="14"/>
        <v>0.1328998243030568</v>
      </c>
    </row>
    <row r="66" spans="2:18" ht="15">
      <c r="B66" s="53">
        <v>2015</v>
      </c>
      <c r="C66" s="14">
        <v>135.7159625743732</v>
      </c>
      <c r="D66" s="15">
        <v>137.86890139997232</v>
      </c>
      <c r="E66" s="15">
        <v>133.65400183453318</v>
      </c>
      <c r="F66" s="15">
        <v>140.00826639136707</v>
      </c>
      <c r="G66" s="15">
        <v>133.70002544671144</v>
      </c>
      <c r="H66" s="15">
        <v>118.45671294770843</v>
      </c>
      <c r="I66" s="15">
        <v>137.40813641476427</v>
      </c>
      <c r="J66" s="15">
        <v>132.16423663282413</v>
      </c>
      <c r="K66" s="15">
        <v>135.99426489322144</v>
      </c>
      <c r="L66" s="15">
        <v>130.1633011784996</v>
      </c>
      <c r="M66" s="15">
        <v>119.934036259925</v>
      </c>
      <c r="N66" s="15">
        <v>122.31864485658167</v>
      </c>
      <c r="O66" s="11">
        <f t="shared" si="12"/>
        <v>131.4488742358735</v>
      </c>
      <c r="P66" s="9">
        <f t="shared" si="13"/>
        <v>-0.015995463217895356</v>
      </c>
      <c r="Q66" s="11">
        <f t="shared" si="11"/>
        <v>130.97578342341808</v>
      </c>
      <c r="R66" s="9">
        <f t="shared" si="14"/>
        <v>-0.013612098775135806</v>
      </c>
    </row>
    <row r="67" spans="2:18" ht="15">
      <c r="B67" s="53">
        <v>2016</v>
      </c>
      <c r="C67" s="14">
        <v>119.48395552906689</v>
      </c>
      <c r="D67" s="15">
        <v>115.72216865592667</v>
      </c>
      <c r="E67" s="15">
        <v>116.15812830078896</v>
      </c>
      <c r="F67" s="15">
        <v>114.47173294945566</v>
      </c>
      <c r="G67" s="15">
        <v>110.16633622773537</v>
      </c>
      <c r="H67" s="15">
        <v>115.6495879354581</v>
      </c>
      <c r="I67" s="15">
        <v>115.13948064831757</v>
      </c>
      <c r="J67" s="15">
        <v>118.03842859803535</v>
      </c>
      <c r="K67" s="15">
        <v>123.91474767366533</v>
      </c>
      <c r="L67" s="15">
        <v>127.91088520112126</v>
      </c>
      <c r="M67" s="15">
        <v>129.9193101803468</v>
      </c>
      <c r="N67" s="15">
        <v>127.38749050735895</v>
      </c>
      <c r="O67" s="11">
        <f t="shared" si="12"/>
        <v>119.4968543672731</v>
      </c>
      <c r="P67" s="9">
        <f t="shared" si="13"/>
        <v>-0.09092523567112132</v>
      </c>
      <c r="Q67" s="11">
        <f t="shared" si="11"/>
        <v>119.42590591129516</v>
      </c>
      <c r="R67" s="9">
        <f t="shared" si="14"/>
        <v>-0.08818330541902175</v>
      </c>
    </row>
    <row r="68" spans="2:18" ht="15">
      <c r="B68" s="53">
        <v>2017</v>
      </c>
      <c r="C68" s="14">
        <v>120.96422764853148</v>
      </c>
      <c r="D68" s="15">
        <v>130.64914404268234</v>
      </c>
      <c r="E68" s="15">
        <v>128.73038450085002</v>
      </c>
      <c r="F68" s="15">
        <v>133.87934411337903</v>
      </c>
      <c r="G68" s="15">
        <v>131.45081501941843</v>
      </c>
      <c r="H68" s="15">
        <v>134.0500498246653</v>
      </c>
      <c r="I68" s="15">
        <v>133.65818774460917</v>
      </c>
      <c r="J68" s="15">
        <v>138.41239163398933</v>
      </c>
      <c r="K68" s="15">
        <v>121.29684338874794</v>
      </c>
      <c r="L68" s="15">
        <v>140.12874108528703</v>
      </c>
      <c r="M68" s="15">
        <v>138.88911652545127</v>
      </c>
      <c r="N68" s="15">
        <v>136.2856871549783</v>
      </c>
      <c r="O68" s="11">
        <f aca="true" t="shared" si="15" ref="O68:O73">AVERAGE(C68:N68)</f>
        <v>132.3662443902158</v>
      </c>
      <c r="P68" s="9">
        <f aca="true" t="shared" si="16" ref="P68:P73">O68/O67-1</f>
        <v>0.1076964752845182</v>
      </c>
      <c r="Q68" s="11">
        <f aca="true" t="shared" si="17" ref="Q68:Q73">SUM(C47:N47)/SUM(C26:N26)</f>
        <v>132.15755548464247</v>
      </c>
      <c r="R68" s="9">
        <f aca="true" t="shared" si="18" ref="R68:R73">Q68/Q67-1</f>
        <v>0.10660710066376944</v>
      </c>
    </row>
    <row r="69" spans="2:18" s="20" customFormat="1" ht="15">
      <c r="B69" s="53">
        <v>2018</v>
      </c>
      <c r="C69" s="14">
        <v>133.60186500688283</v>
      </c>
      <c r="D69" s="15">
        <v>132.76068606704501</v>
      </c>
      <c r="E69" s="15">
        <v>133.79483660441238</v>
      </c>
      <c r="F69" s="15">
        <v>134.821042675891</v>
      </c>
      <c r="G69" s="15">
        <v>137.56554773941437</v>
      </c>
      <c r="H69" s="15">
        <v>134.26143981622047</v>
      </c>
      <c r="I69" s="15">
        <v>142.15333375490087</v>
      </c>
      <c r="J69" s="15">
        <v>139.71158545363215</v>
      </c>
      <c r="K69" s="15">
        <v>135.99635214924112</v>
      </c>
      <c r="L69" s="15">
        <v>142.3565496150803</v>
      </c>
      <c r="M69" s="15">
        <v>140.58229673939934</v>
      </c>
      <c r="N69" s="15">
        <v>138.7649259678232</v>
      </c>
      <c r="O69" s="11">
        <f t="shared" si="15"/>
        <v>137.19753846582856</v>
      </c>
      <c r="P69" s="9">
        <f t="shared" si="16"/>
        <v>0.03649944211886913</v>
      </c>
      <c r="Q69" s="11">
        <f t="shared" si="17"/>
        <v>137.04298616144038</v>
      </c>
      <c r="R69" s="9">
        <f t="shared" si="18"/>
        <v>0.036966714909959286</v>
      </c>
    </row>
    <row r="70" spans="2:18" s="20" customFormat="1" ht="15">
      <c r="B70" s="53">
        <v>2019</v>
      </c>
      <c r="C70" s="14">
        <v>138.49682432964568</v>
      </c>
      <c r="D70" s="15">
        <v>136.01702372555397</v>
      </c>
      <c r="E70" s="15">
        <v>137.81766359057687</v>
      </c>
      <c r="F70" s="15">
        <v>140.68656224362724</v>
      </c>
      <c r="G70" s="15">
        <v>143.25625934145157</v>
      </c>
      <c r="H70" s="15">
        <v>142.6334507459145</v>
      </c>
      <c r="I70" s="15">
        <v>141.77288389580374</v>
      </c>
      <c r="J70" s="15">
        <v>142.19489633137093</v>
      </c>
      <c r="K70" s="15">
        <v>144.73163228976958</v>
      </c>
      <c r="L70" s="15">
        <v>149.8819947437279</v>
      </c>
      <c r="M70" s="15">
        <v>145.7775568764427</v>
      </c>
      <c r="N70" s="15">
        <v>149.26775119306998</v>
      </c>
      <c r="O70" s="11">
        <f t="shared" si="15"/>
        <v>142.71120827557954</v>
      </c>
      <c r="P70" s="9">
        <f t="shared" si="16"/>
        <v>0.04018781875685229</v>
      </c>
      <c r="Q70" s="11">
        <f t="shared" si="17"/>
        <v>142.87184398712452</v>
      </c>
      <c r="R70" s="9">
        <f t="shared" si="18"/>
        <v>0.0425330619898896</v>
      </c>
    </row>
    <row r="71" spans="2:18" s="20" customFormat="1" ht="15">
      <c r="B71" s="53" t="s">
        <v>24</v>
      </c>
      <c r="C71" s="14">
        <v>148.4183950800222</v>
      </c>
      <c r="D71" s="15">
        <v>149.19786481904737</v>
      </c>
      <c r="E71" s="15">
        <v>151.9836946267231</v>
      </c>
      <c r="F71" s="15">
        <v>158.39691217933475</v>
      </c>
      <c r="G71" s="15">
        <v>207.8853543261214</v>
      </c>
      <c r="H71" s="15">
        <v>159.47786739019486</v>
      </c>
      <c r="I71" s="15">
        <v>156.18668072927252</v>
      </c>
      <c r="J71" s="15">
        <v>162.68656440995923</v>
      </c>
      <c r="K71" s="15">
        <v>164.0710864088961</v>
      </c>
      <c r="L71" s="15">
        <v>161.5761913582374</v>
      </c>
      <c r="M71" s="15">
        <v>164.24600403151388</v>
      </c>
      <c r="N71" s="15">
        <v>170.54364334971947</v>
      </c>
      <c r="O71" s="11">
        <f t="shared" si="15"/>
        <v>162.88918822575351</v>
      </c>
      <c r="P71" s="9">
        <f t="shared" si="16"/>
        <v>0.1413902957867872</v>
      </c>
      <c r="Q71" s="11">
        <f t="shared" si="17"/>
        <v>162.7626850706821</v>
      </c>
      <c r="R71" s="9">
        <f t="shared" si="18"/>
        <v>0.13922156058509416</v>
      </c>
    </row>
    <row r="72" spans="2:18" s="20" customFormat="1" ht="15">
      <c r="B72" s="53" t="s">
        <v>26</v>
      </c>
      <c r="C72" s="14">
        <v>165.04968057626442</v>
      </c>
      <c r="D72" s="15">
        <v>168.33118911189047</v>
      </c>
      <c r="E72" s="15">
        <v>172.08322725992082</v>
      </c>
      <c r="F72" s="15">
        <v>181.20590257469797</v>
      </c>
      <c r="G72" s="15">
        <v>179.25100018100648</v>
      </c>
      <c r="H72" s="15">
        <v>182.66745114607303</v>
      </c>
      <c r="I72" s="15">
        <v>178.28284163572212</v>
      </c>
      <c r="J72" s="15">
        <v>182.71105495544228</v>
      </c>
      <c r="K72" s="15">
        <v>186.06525287102866</v>
      </c>
      <c r="L72" s="15">
        <v>179.0418952261633</v>
      </c>
      <c r="M72" s="15">
        <v>188.10783811875996</v>
      </c>
      <c r="N72" s="15">
        <v>195.6338972616344</v>
      </c>
      <c r="O72" s="11">
        <f t="shared" si="15"/>
        <v>179.869269243217</v>
      </c>
      <c r="P72" s="9">
        <f t="shared" si="16"/>
        <v>0.10424314346714181</v>
      </c>
      <c r="Q72" s="11">
        <f t="shared" si="17"/>
        <v>180.35183916527131</v>
      </c>
      <c r="R72" s="9">
        <f t="shared" si="18"/>
        <v>0.10806625662971125</v>
      </c>
    </row>
    <row r="73" spans="2:18" s="20" customFormat="1" ht="15">
      <c r="B73" s="53" t="s">
        <v>35</v>
      </c>
      <c r="C73" s="14">
        <v>198.69862493784862</v>
      </c>
      <c r="D73" s="15">
        <v>204.69946175675923</v>
      </c>
      <c r="E73" s="15">
        <v>203.55079674395856</v>
      </c>
      <c r="F73" s="15">
        <v>212.4330603964229</v>
      </c>
      <c r="G73" s="15">
        <v>242.9041960076079</v>
      </c>
      <c r="H73" s="15">
        <v>214.26060876521436</v>
      </c>
      <c r="I73" s="15">
        <v>217.4437280492386</v>
      </c>
      <c r="J73" s="15">
        <v>226.66849156119235</v>
      </c>
      <c r="K73" s="15">
        <v>223.02928267111105</v>
      </c>
      <c r="L73" s="15">
        <v>225.15977504246413</v>
      </c>
      <c r="M73" s="15">
        <v>231.42472369488567</v>
      </c>
      <c r="N73" s="15">
        <v>237.09742344963786</v>
      </c>
      <c r="O73" s="11">
        <f t="shared" si="15"/>
        <v>219.7808477563618</v>
      </c>
      <c r="P73" s="9">
        <f t="shared" si="16"/>
        <v>0.22189214800876766</v>
      </c>
      <c r="Q73" s="11">
        <f t="shared" si="17"/>
        <v>218.97921393850189</v>
      </c>
      <c r="R73" s="9">
        <f t="shared" si="18"/>
        <v>0.21417788114615854</v>
      </c>
    </row>
    <row r="74" spans="2:18" s="20" customFormat="1" ht="15.75" thickBot="1">
      <c r="B74" s="54" t="s">
        <v>36</v>
      </c>
      <c r="C74" s="26">
        <v>221.20871842899157</v>
      </c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3"/>
      <c r="P74" s="24"/>
      <c r="Q74" s="23"/>
      <c r="R74" s="24"/>
    </row>
    <row r="75" spans="2:5" ht="15">
      <c r="B75" s="55" t="s">
        <v>0</v>
      </c>
      <c r="C75" s="27"/>
      <c r="D75" s="27"/>
      <c r="E75" s="28"/>
    </row>
    <row r="76" ht="15">
      <c r="B76" s="55" t="s">
        <v>18</v>
      </c>
    </row>
    <row r="79" spans="10:12" ht="15">
      <c r="J79" s="20"/>
      <c r="K79" s="20"/>
      <c r="L79" s="20"/>
    </row>
    <row r="80" spans="10:12" ht="15">
      <c r="J80" s="20"/>
      <c r="K80" s="20"/>
      <c r="L80" s="20"/>
    </row>
  </sheetData>
  <sheetProtection/>
  <mergeCells count="4">
    <mergeCell ref="G13:I13"/>
    <mergeCell ref="G34:I34"/>
    <mergeCell ref="G55:I55"/>
    <mergeCell ref="F10:J10"/>
  </mergeCells>
  <hyperlinks>
    <hyperlink ref="K11" location="'Listado Datos'!A1" display="Acceder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O67 O36:O45 O15:O24 Q58" formulaRange="1"/>
    <ignoredError sqref="B29:B30 B50:B51 B71:B72" numberStoredAsText="1"/>
    <ignoredError sqref="Q59:Q67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:F207"/>
  <sheetViews>
    <sheetView showGridLines="0" zoomScalePageLayoutView="0" workbookViewId="0" topLeftCell="A1">
      <pane ySplit="11" topLeftCell="A202" activePane="bottomLeft" state="frozen"/>
      <selection pane="topLeft" activeCell="A1" sqref="A1"/>
      <selection pane="bottomLeft" activeCell="E209" sqref="E209"/>
    </sheetView>
  </sheetViews>
  <sheetFormatPr defaultColWidth="11.421875" defaultRowHeight="15"/>
  <cols>
    <col min="1" max="1" width="25.140625" style="0" customWidth="1"/>
    <col min="2" max="2" width="17.00390625" style="0" customWidth="1"/>
    <col min="3" max="3" width="21.421875" style="27" customWidth="1"/>
    <col min="4" max="4" width="25.28125" style="27" customWidth="1"/>
    <col min="5" max="5" width="26.8515625" style="28" customWidth="1"/>
  </cols>
  <sheetData>
    <row r="1" ht="15"/>
    <row r="2" ht="15"/>
    <row r="3" ht="15"/>
    <row r="4" ht="15"/>
    <row r="5" ht="15"/>
    <row r="6" ht="15"/>
    <row r="7" ht="15"/>
    <row r="8" ht="15.75" thickBot="1"/>
    <row r="9" spans="3:5" ht="15.75" thickBot="1">
      <c r="C9" s="70" t="s">
        <v>31</v>
      </c>
      <c r="D9" s="71"/>
      <c r="E9" s="29" t="s">
        <v>19</v>
      </c>
    </row>
    <row r="11" spans="2:5" s="34" customFormat="1" ht="15">
      <c r="B11" s="30" t="s">
        <v>20</v>
      </c>
      <c r="C11" s="31" t="s">
        <v>30</v>
      </c>
      <c r="D11" s="32" t="s">
        <v>32</v>
      </c>
      <c r="E11" s="33" t="s">
        <v>21</v>
      </c>
    </row>
    <row r="12" spans="2:5" ht="15">
      <c r="B12" s="35">
        <v>39083</v>
      </c>
      <c r="C12" s="36">
        <v>864579.61</v>
      </c>
      <c r="D12" s="37">
        <v>61575179.99999999</v>
      </c>
      <c r="E12" s="38">
        <v>71.21979200966814</v>
      </c>
    </row>
    <row r="13" spans="2:5" ht="15">
      <c r="B13" s="39">
        <v>39114</v>
      </c>
      <c r="C13" s="40">
        <v>789410.74</v>
      </c>
      <c r="D13" s="41">
        <v>58126490</v>
      </c>
      <c r="E13" s="42">
        <v>73.63275802404209</v>
      </c>
    </row>
    <row r="14" spans="2:5" ht="15">
      <c r="B14" s="39">
        <v>39142</v>
      </c>
      <c r="C14" s="40">
        <v>862570.22</v>
      </c>
      <c r="D14" s="41">
        <v>60617400</v>
      </c>
      <c r="E14" s="42">
        <v>70.27532204856318</v>
      </c>
    </row>
    <row r="15" spans="2:5" ht="15">
      <c r="B15" s="39">
        <v>39173</v>
      </c>
      <c r="C15" s="40">
        <v>764677.89</v>
      </c>
      <c r="D15" s="41">
        <v>56325679.99999999</v>
      </c>
      <c r="E15" s="42">
        <v>73.65935479055108</v>
      </c>
    </row>
    <row r="16" spans="2:5" ht="15">
      <c r="B16" s="39">
        <v>39203</v>
      </c>
      <c r="C16" s="40">
        <v>843679.37</v>
      </c>
      <c r="D16" s="41">
        <v>78352610</v>
      </c>
      <c r="E16" s="42">
        <v>92.87012671650369</v>
      </c>
    </row>
    <row r="17" spans="2:5" ht="15">
      <c r="B17" s="39">
        <v>39234</v>
      </c>
      <c r="C17" s="40">
        <v>712942</v>
      </c>
      <c r="D17" s="41">
        <v>53571439.99999999</v>
      </c>
      <c r="E17" s="42">
        <v>75.14137194891028</v>
      </c>
    </row>
    <row r="18" spans="2:5" ht="15">
      <c r="B18" s="39">
        <v>39264</v>
      </c>
      <c r="C18" s="40">
        <v>801918.2899999999</v>
      </c>
      <c r="D18" s="41">
        <v>61902420.00000001</v>
      </c>
      <c r="E18" s="42">
        <v>77.19292697514109</v>
      </c>
    </row>
    <row r="19" spans="2:5" ht="15">
      <c r="B19" s="39">
        <v>39295</v>
      </c>
      <c r="C19" s="40">
        <v>838140.6000000001</v>
      </c>
      <c r="D19" s="41">
        <v>72462220.00000001</v>
      </c>
      <c r="E19" s="42">
        <v>86.45592398220538</v>
      </c>
    </row>
    <row r="20" spans="2:5" ht="15">
      <c r="B20" s="39">
        <v>39326</v>
      </c>
      <c r="C20" s="40">
        <v>690356.69</v>
      </c>
      <c r="D20" s="41">
        <v>61387179.99999999</v>
      </c>
      <c r="E20" s="42">
        <v>88.9209605544635</v>
      </c>
    </row>
    <row r="21" spans="2:5" ht="15">
      <c r="B21" s="39">
        <v>39356</v>
      </c>
      <c r="C21" s="40">
        <v>728212.93</v>
      </c>
      <c r="D21" s="41">
        <v>73675549.99999999</v>
      </c>
      <c r="E21" s="42">
        <v>101.17308683327002</v>
      </c>
    </row>
    <row r="22" spans="2:5" ht="15">
      <c r="B22" s="39">
        <v>39387</v>
      </c>
      <c r="C22" s="40">
        <v>681434.5499999999</v>
      </c>
      <c r="D22" s="41">
        <v>69207150.00000001</v>
      </c>
      <c r="E22" s="42">
        <v>101.56096429216866</v>
      </c>
    </row>
    <row r="23" spans="2:5" ht="15">
      <c r="B23" s="43">
        <v>39417</v>
      </c>
      <c r="C23" s="40">
        <v>789567.4800000001</v>
      </c>
      <c r="D23" s="41">
        <v>80780869.99999999</v>
      </c>
      <c r="E23" s="42">
        <v>102.3102800535807</v>
      </c>
    </row>
    <row r="24" spans="2:5" ht="15">
      <c r="B24" s="35">
        <v>39448</v>
      </c>
      <c r="C24" s="36">
        <v>747430.0200000001</v>
      </c>
      <c r="D24" s="37">
        <v>82424530</v>
      </c>
      <c r="E24" s="44">
        <v>110.27725378223367</v>
      </c>
    </row>
    <row r="25" spans="2:5" ht="15">
      <c r="B25" s="39">
        <v>39479</v>
      </c>
      <c r="C25" s="40">
        <v>719559.4499999998</v>
      </c>
      <c r="D25" s="41">
        <v>81055039.99999999</v>
      </c>
      <c r="E25" s="45">
        <v>112.64536932980312</v>
      </c>
    </row>
    <row r="26" spans="2:5" ht="15">
      <c r="B26" s="39">
        <v>39508</v>
      </c>
      <c r="C26" s="40">
        <v>750624.79</v>
      </c>
      <c r="D26" s="41">
        <v>85158279.99999999</v>
      </c>
      <c r="E26" s="45">
        <v>113.44986354633983</v>
      </c>
    </row>
    <row r="27" spans="2:5" ht="15">
      <c r="B27" s="39">
        <v>39539</v>
      </c>
      <c r="C27" s="40">
        <v>860903.69</v>
      </c>
      <c r="D27" s="41">
        <v>98900200.00000001</v>
      </c>
      <c r="E27" s="45">
        <v>114.87951689462501</v>
      </c>
    </row>
    <row r="28" spans="2:5" ht="15">
      <c r="B28" s="39">
        <v>39569</v>
      </c>
      <c r="C28" s="40">
        <v>686182.1900000001</v>
      </c>
      <c r="D28" s="41">
        <v>80720210.00000001</v>
      </c>
      <c r="E28" s="45">
        <v>117.6367022874785</v>
      </c>
    </row>
    <row r="29" spans="2:5" ht="15">
      <c r="B29" s="39">
        <v>39600</v>
      </c>
      <c r="C29" s="40">
        <v>636741.54</v>
      </c>
      <c r="D29" s="41">
        <v>72810850</v>
      </c>
      <c r="E29" s="45">
        <v>114.34914392423651</v>
      </c>
    </row>
    <row r="30" spans="2:5" ht="15">
      <c r="B30" s="39">
        <v>39630</v>
      </c>
      <c r="C30" s="40">
        <v>602811.0599999999</v>
      </c>
      <c r="D30" s="41">
        <v>67140310</v>
      </c>
      <c r="E30" s="45">
        <v>111.37869633646072</v>
      </c>
    </row>
    <row r="31" spans="2:5" ht="15">
      <c r="B31" s="39">
        <v>39661</v>
      </c>
      <c r="C31" s="40">
        <v>461116.85</v>
      </c>
      <c r="D31" s="41">
        <v>52461770.00000001</v>
      </c>
      <c r="E31" s="45">
        <v>113.77109728260854</v>
      </c>
    </row>
    <row r="32" spans="2:5" ht="15">
      <c r="B32" s="39">
        <v>39692</v>
      </c>
      <c r="C32" s="40">
        <v>487869.28</v>
      </c>
      <c r="D32" s="41">
        <v>55475120.00000001</v>
      </c>
      <c r="E32" s="45">
        <v>113.70898368513797</v>
      </c>
    </row>
    <row r="33" spans="2:5" ht="15">
      <c r="B33" s="39">
        <v>39722</v>
      </c>
      <c r="C33" s="40">
        <v>696915.14</v>
      </c>
      <c r="D33" s="41">
        <v>80023269.99999999</v>
      </c>
      <c r="E33" s="45">
        <v>114.82498428718306</v>
      </c>
    </row>
    <row r="34" spans="2:5" ht="15">
      <c r="B34" s="39">
        <v>39753</v>
      </c>
      <c r="C34" s="40">
        <v>769600.73</v>
      </c>
      <c r="D34" s="41">
        <v>82545050.00000001</v>
      </c>
      <c r="E34" s="45">
        <v>107.256979862792</v>
      </c>
    </row>
    <row r="35" spans="2:5" ht="15">
      <c r="B35" s="43">
        <v>39783</v>
      </c>
      <c r="C35" s="46">
        <v>785914.1900000001</v>
      </c>
      <c r="D35" s="47">
        <v>84127650</v>
      </c>
      <c r="E35" s="48">
        <v>107.04431994032325</v>
      </c>
    </row>
    <row r="36" spans="2:5" ht="15">
      <c r="B36" s="39">
        <v>39814</v>
      </c>
      <c r="C36" s="36">
        <v>613796.13</v>
      </c>
      <c r="D36" s="37">
        <v>56930260</v>
      </c>
      <c r="E36" s="38">
        <v>92.75108984476654</v>
      </c>
    </row>
    <row r="37" spans="2:5" ht="15">
      <c r="B37" s="39">
        <v>39845</v>
      </c>
      <c r="C37" s="40">
        <v>872750.4900000001</v>
      </c>
      <c r="D37" s="41">
        <v>82958370</v>
      </c>
      <c r="E37" s="42">
        <v>95.05393689323508</v>
      </c>
    </row>
    <row r="38" spans="2:5" ht="15">
      <c r="B38" s="39">
        <v>39873</v>
      </c>
      <c r="C38" s="40">
        <v>670113.9300000002</v>
      </c>
      <c r="D38" s="41">
        <v>63762890.00000001</v>
      </c>
      <c r="E38" s="42">
        <v>95.15231238365689</v>
      </c>
    </row>
    <row r="39" spans="2:5" ht="15">
      <c r="B39" s="39">
        <v>39904</v>
      </c>
      <c r="C39" s="40">
        <v>771002.55</v>
      </c>
      <c r="D39" s="41">
        <v>74097640</v>
      </c>
      <c r="E39" s="42">
        <v>96.10557059765885</v>
      </c>
    </row>
    <row r="40" spans="2:5" ht="15">
      <c r="B40" s="39">
        <v>39934</v>
      </c>
      <c r="C40" s="40">
        <v>845563.28</v>
      </c>
      <c r="D40" s="41">
        <v>76151390</v>
      </c>
      <c r="E40" s="42">
        <v>90.05995388068413</v>
      </c>
    </row>
    <row r="41" spans="2:5" ht="15">
      <c r="B41" s="39">
        <v>39965</v>
      </c>
      <c r="C41" s="40">
        <v>926622.53</v>
      </c>
      <c r="D41" s="41">
        <v>82329550</v>
      </c>
      <c r="E41" s="42">
        <v>88.84906996595474</v>
      </c>
    </row>
    <row r="42" spans="2:5" ht="15">
      <c r="B42" s="39">
        <v>39995</v>
      </c>
      <c r="C42" s="40">
        <v>914111.5800000001</v>
      </c>
      <c r="D42" s="41">
        <v>81256039.99999999</v>
      </c>
      <c r="E42" s="42">
        <v>88.89072382170235</v>
      </c>
    </row>
    <row r="43" spans="2:5" ht="15">
      <c r="B43" s="39">
        <v>40026</v>
      </c>
      <c r="C43" s="40">
        <v>939850.4500000001</v>
      </c>
      <c r="D43" s="41">
        <v>81857100</v>
      </c>
      <c r="E43" s="42">
        <v>87.09587786014254</v>
      </c>
    </row>
    <row r="44" spans="2:5" ht="15">
      <c r="B44" s="39">
        <v>40057</v>
      </c>
      <c r="C44" s="40">
        <v>854609.57</v>
      </c>
      <c r="D44" s="41">
        <v>73819759.99999999</v>
      </c>
      <c r="E44" s="42">
        <v>86.37834467498413</v>
      </c>
    </row>
    <row r="45" spans="2:5" ht="15">
      <c r="B45" s="39">
        <v>40087</v>
      </c>
      <c r="C45" s="40">
        <v>1265056.82</v>
      </c>
      <c r="D45" s="41">
        <v>113715409.99999999</v>
      </c>
      <c r="E45" s="42">
        <v>89.88956717374954</v>
      </c>
    </row>
    <row r="46" spans="2:5" ht="15">
      <c r="B46" s="39">
        <v>40118</v>
      </c>
      <c r="C46" s="40">
        <v>815903.56</v>
      </c>
      <c r="D46" s="41">
        <v>72444340</v>
      </c>
      <c r="E46" s="42">
        <v>88.7903222287693</v>
      </c>
    </row>
    <row r="47" spans="2:5" ht="15">
      <c r="B47" s="39">
        <v>40148</v>
      </c>
      <c r="C47" s="40">
        <v>1082417.81</v>
      </c>
      <c r="D47" s="41">
        <v>97066540.00000001</v>
      </c>
      <c r="E47" s="42">
        <v>89.67566784585706</v>
      </c>
    </row>
    <row r="48" spans="2:5" ht="15">
      <c r="B48" s="35">
        <v>40179</v>
      </c>
      <c r="C48" s="36">
        <v>752843.2</v>
      </c>
      <c r="D48" s="37">
        <v>68227939.99999999</v>
      </c>
      <c r="E48" s="44">
        <v>90.62702565421324</v>
      </c>
    </row>
    <row r="49" spans="2:5" ht="15">
      <c r="B49" s="39">
        <v>40210</v>
      </c>
      <c r="C49" s="40">
        <v>1020567.3400000001</v>
      </c>
      <c r="D49" s="41">
        <v>89448440</v>
      </c>
      <c r="E49" s="45">
        <v>87.64579905133941</v>
      </c>
    </row>
    <row r="50" spans="2:5" ht="15">
      <c r="B50" s="39">
        <v>40238</v>
      </c>
      <c r="C50" s="40">
        <v>1358245.7899999998</v>
      </c>
      <c r="D50" s="41">
        <v>129951559.99999999</v>
      </c>
      <c r="E50" s="45">
        <v>95.67602635455252</v>
      </c>
    </row>
    <row r="51" spans="2:5" ht="15">
      <c r="B51" s="39">
        <v>40269</v>
      </c>
      <c r="C51" s="40">
        <v>1284635.85</v>
      </c>
      <c r="D51" s="41">
        <v>120519069.99999999</v>
      </c>
      <c r="E51" s="45">
        <v>93.81574552819772</v>
      </c>
    </row>
    <row r="52" spans="2:5" ht="15">
      <c r="B52" s="39">
        <v>40299</v>
      </c>
      <c r="C52" s="40">
        <v>1518336.7399999998</v>
      </c>
      <c r="D52" s="41">
        <v>144141279.99999997</v>
      </c>
      <c r="E52" s="45">
        <v>94.93367064278507</v>
      </c>
    </row>
    <row r="53" spans="2:5" ht="15">
      <c r="B53" s="39">
        <v>40330</v>
      </c>
      <c r="C53" s="40">
        <v>1298914.77</v>
      </c>
      <c r="D53" s="41">
        <v>120969029.99999999</v>
      </c>
      <c r="E53" s="45">
        <v>93.13084491294221</v>
      </c>
    </row>
    <row r="54" spans="2:5" ht="15">
      <c r="B54" s="39">
        <v>40360</v>
      </c>
      <c r="C54" s="40">
        <v>1130272.31</v>
      </c>
      <c r="D54" s="41">
        <v>111336950</v>
      </c>
      <c r="E54" s="45">
        <v>98.50453648643308</v>
      </c>
    </row>
    <row r="55" spans="2:5" ht="15">
      <c r="B55" s="39">
        <v>40391</v>
      </c>
      <c r="C55" s="40">
        <v>1206529.22</v>
      </c>
      <c r="D55" s="41">
        <v>118764640</v>
      </c>
      <c r="E55" s="45">
        <v>98.43494714533313</v>
      </c>
    </row>
    <row r="56" spans="2:5" ht="15">
      <c r="B56" s="39">
        <v>40422</v>
      </c>
      <c r="C56" s="40">
        <v>1325232.8699999999</v>
      </c>
      <c r="D56" s="41">
        <v>128210740</v>
      </c>
      <c r="E56" s="45">
        <v>96.74581947246752</v>
      </c>
    </row>
    <row r="57" spans="2:5" ht="15">
      <c r="B57" s="39">
        <v>40452</v>
      </c>
      <c r="C57" s="40">
        <v>997283.37</v>
      </c>
      <c r="D57" s="41">
        <v>102917969.99999999</v>
      </c>
      <c r="E57" s="45">
        <v>103.19832165656186</v>
      </c>
    </row>
    <row r="58" spans="2:5" ht="15">
      <c r="B58" s="39">
        <v>40483</v>
      </c>
      <c r="C58" s="40">
        <v>968231.29</v>
      </c>
      <c r="D58" s="41">
        <v>106060340.00000001</v>
      </c>
      <c r="E58" s="45">
        <v>109.54029382793445</v>
      </c>
    </row>
    <row r="59" spans="2:5" ht="15">
      <c r="B59" s="43">
        <v>40513</v>
      </c>
      <c r="C59" s="46">
        <v>1345387.56</v>
      </c>
      <c r="D59" s="47">
        <v>134803950</v>
      </c>
      <c r="E59" s="48">
        <v>100.19711346223538</v>
      </c>
    </row>
    <row r="60" spans="2:5" ht="15">
      <c r="B60" s="39">
        <v>40544</v>
      </c>
      <c r="C60" s="36">
        <v>1170729.4700000002</v>
      </c>
      <c r="D60" s="37">
        <v>119697130</v>
      </c>
      <c r="E60" s="38">
        <v>102.24149392942161</v>
      </c>
    </row>
    <row r="61" spans="2:5" ht="15">
      <c r="B61" s="39">
        <v>40575</v>
      </c>
      <c r="C61" s="40">
        <v>867375.31</v>
      </c>
      <c r="D61" s="41">
        <v>92255520</v>
      </c>
      <c r="E61" s="42">
        <v>106.36170863567698</v>
      </c>
    </row>
    <row r="62" spans="2:5" ht="15">
      <c r="B62" s="39">
        <v>40603</v>
      </c>
      <c r="C62" s="40">
        <v>988155.9500000001</v>
      </c>
      <c r="D62" s="41">
        <v>105843120</v>
      </c>
      <c r="E62" s="42">
        <v>107.11175700556171</v>
      </c>
    </row>
    <row r="63" spans="2:5" ht="15">
      <c r="B63" s="39">
        <v>40634</v>
      </c>
      <c r="C63" s="40">
        <v>640795.63</v>
      </c>
      <c r="D63" s="41">
        <v>71130769.99999999</v>
      </c>
      <c r="E63" s="42">
        <v>111.00383128393055</v>
      </c>
    </row>
    <row r="64" spans="2:5" ht="15">
      <c r="B64" s="39">
        <v>40664</v>
      </c>
      <c r="C64" s="40">
        <v>937637.7000000001</v>
      </c>
      <c r="D64" s="41">
        <v>103303770</v>
      </c>
      <c r="E64" s="42">
        <v>110.17450556862207</v>
      </c>
    </row>
    <row r="65" spans="2:5" ht="15">
      <c r="B65" s="39">
        <v>40695</v>
      </c>
      <c r="C65" s="40">
        <v>872138.64</v>
      </c>
      <c r="D65" s="41">
        <v>96444760</v>
      </c>
      <c r="E65" s="42">
        <v>110.58420711642819</v>
      </c>
    </row>
    <row r="66" spans="2:5" ht="15">
      <c r="B66" s="39">
        <v>40725</v>
      </c>
      <c r="C66" s="40">
        <v>1112075.8</v>
      </c>
      <c r="D66" s="41">
        <v>121891500</v>
      </c>
      <c r="E66" s="42">
        <v>109.60718684823462</v>
      </c>
    </row>
    <row r="67" spans="2:5" ht="15">
      <c r="B67" s="39">
        <v>40756</v>
      </c>
      <c r="C67" s="40">
        <v>738754.63</v>
      </c>
      <c r="D67" s="41">
        <v>90159080</v>
      </c>
      <c r="E67" s="42">
        <v>122.04198300591361</v>
      </c>
    </row>
    <row r="68" spans="2:5" ht="15">
      <c r="B68" s="39">
        <v>40787</v>
      </c>
      <c r="C68" s="40">
        <v>650738.1</v>
      </c>
      <c r="D68" s="41">
        <v>73463010</v>
      </c>
      <c r="E68" s="42">
        <v>112.89182237831164</v>
      </c>
    </row>
    <row r="69" spans="2:5" ht="15">
      <c r="B69" s="39">
        <v>40817</v>
      </c>
      <c r="C69" s="40">
        <v>1140114.04</v>
      </c>
      <c r="D69" s="41">
        <v>128383919.99999999</v>
      </c>
      <c r="E69" s="42">
        <v>112.60620911220424</v>
      </c>
    </row>
    <row r="70" spans="2:5" ht="15">
      <c r="B70" s="39">
        <v>40848</v>
      </c>
      <c r="C70" s="40">
        <v>1470457.01</v>
      </c>
      <c r="D70" s="41">
        <v>174896970</v>
      </c>
      <c r="E70" s="42">
        <v>118.94055304615807</v>
      </c>
    </row>
    <row r="71" spans="2:5" ht="15">
      <c r="B71" s="39">
        <v>40878</v>
      </c>
      <c r="C71" s="40">
        <v>900427.35</v>
      </c>
      <c r="D71" s="41">
        <v>99881999.99999999</v>
      </c>
      <c r="E71" s="42">
        <v>110.92732800708463</v>
      </c>
    </row>
    <row r="72" spans="2:5" ht="15">
      <c r="B72" s="35">
        <v>40909</v>
      </c>
      <c r="C72" s="36">
        <v>1156506.1099999999</v>
      </c>
      <c r="D72" s="37">
        <v>137473490</v>
      </c>
      <c r="E72" s="44">
        <v>118.86966165704045</v>
      </c>
    </row>
    <row r="73" spans="2:5" ht="15">
      <c r="B73" s="39">
        <v>40940</v>
      </c>
      <c r="C73" s="40">
        <v>949021.85</v>
      </c>
      <c r="D73" s="41">
        <v>112146000.00000001</v>
      </c>
      <c r="E73" s="45">
        <v>118.17009271177477</v>
      </c>
    </row>
    <row r="74" spans="2:5" ht="15">
      <c r="B74" s="39">
        <v>40969</v>
      </c>
      <c r="C74" s="40">
        <v>1448683.6999999997</v>
      </c>
      <c r="D74" s="41">
        <v>162613949.99999994</v>
      </c>
      <c r="E74" s="45">
        <v>112.24945100162304</v>
      </c>
    </row>
    <row r="75" spans="2:5" ht="15">
      <c r="B75" s="39">
        <v>41000</v>
      </c>
      <c r="C75" s="40">
        <v>1023748.07</v>
      </c>
      <c r="D75" s="41">
        <v>125686299.99999999</v>
      </c>
      <c r="E75" s="45">
        <v>122.77073206106263</v>
      </c>
    </row>
    <row r="76" spans="2:5" ht="15">
      <c r="B76" s="39">
        <v>41030</v>
      </c>
      <c r="C76" s="40">
        <v>1338578.04</v>
      </c>
      <c r="D76" s="41">
        <v>162114130</v>
      </c>
      <c r="E76" s="45">
        <v>121.10921078609657</v>
      </c>
    </row>
    <row r="77" spans="2:5" ht="15">
      <c r="B77" s="39">
        <v>41061</v>
      </c>
      <c r="C77" s="40">
        <v>1211359.67</v>
      </c>
      <c r="D77" s="41">
        <v>144250990.00000003</v>
      </c>
      <c r="E77" s="45">
        <v>119.08188259231054</v>
      </c>
    </row>
    <row r="78" spans="2:5" ht="15">
      <c r="B78" s="39">
        <v>41091</v>
      </c>
      <c r="C78" s="40">
        <v>1731293.21</v>
      </c>
      <c r="D78" s="41">
        <v>201837730</v>
      </c>
      <c r="E78" s="45">
        <v>116.58206064355788</v>
      </c>
    </row>
    <row r="79" spans="2:5" ht="15">
      <c r="B79" s="39">
        <v>41122</v>
      </c>
      <c r="C79" s="40">
        <v>1613465.43</v>
      </c>
      <c r="D79" s="41">
        <v>187097389.99999997</v>
      </c>
      <c r="E79" s="45">
        <v>115.95996203029895</v>
      </c>
    </row>
    <row r="80" spans="2:5" ht="15">
      <c r="B80" s="39">
        <v>41153</v>
      </c>
      <c r="C80" s="40">
        <v>1502835.82</v>
      </c>
      <c r="D80" s="41">
        <v>174691710.00000003</v>
      </c>
      <c r="E80" s="45">
        <v>116.24138024604713</v>
      </c>
    </row>
    <row r="81" spans="2:5" ht="15">
      <c r="B81" s="39">
        <v>41183</v>
      </c>
      <c r="C81" s="40">
        <v>1772753.86</v>
      </c>
      <c r="D81" s="41">
        <v>206722490</v>
      </c>
      <c r="E81" s="45">
        <v>116.61093774180246</v>
      </c>
    </row>
    <row r="82" spans="2:5" ht="15">
      <c r="B82" s="39">
        <v>41214</v>
      </c>
      <c r="C82" s="40">
        <v>1140568.55</v>
      </c>
      <c r="D82" s="41">
        <v>126757490</v>
      </c>
      <c r="E82" s="45">
        <v>111.13535438093572</v>
      </c>
    </row>
    <row r="83" spans="2:5" ht="15">
      <c r="B83" s="43">
        <v>41244</v>
      </c>
      <c r="C83" s="46">
        <v>844010.8399999999</v>
      </c>
      <c r="D83" s="47">
        <v>85625050</v>
      </c>
      <c r="E83" s="48">
        <v>101.45017805695483</v>
      </c>
    </row>
    <row r="84" spans="2:5" ht="15">
      <c r="B84" s="39">
        <v>41275</v>
      </c>
      <c r="C84" s="41">
        <v>1259636.6400000001</v>
      </c>
      <c r="D84" s="41">
        <v>136127550</v>
      </c>
      <c r="E84" s="45">
        <v>108.06890310843926</v>
      </c>
    </row>
    <row r="85" spans="2:5" ht="15">
      <c r="B85" s="39">
        <v>41306</v>
      </c>
      <c r="C85" s="41">
        <v>1358165.8699999999</v>
      </c>
      <c r="D85" s="41">
        <v>147261030</v>
      </c>
      <c r="E85" s="45">
        <v>108.42639566550146</v>
      </c>
    </row>
    <row r="86" spans="2:5" ht="15">
      <c r="B86" s="39">
        <v>41334</v>
      </c>
      <c r="C86" s="41">
        <v>933446.06</v>
      </c>
      <c r="D86" s="41">
        <v>109907700.00000001</v>
      </c>
      <c r="E86" s="45">
        <v>117.74402904437778</v>
      </c>
    </row>
    <row r="87" spans="2:5" ht="15">
      <c r="B87" s="39">
        <v>41365</v>
      </c>
      <c r="C87" s="40">
        <v>996386.3800000001</v>
      </c>
      <c r="D87" s="41">
        <v>117564359.99999999</v>
      </c>
      <c r="E87" s="45">
        <v>117.99073367502271</v>
      </c>
    </row>
    <row r="88" spans="2:5" ht="15">
      <c r="B88" s="39">
        <v>41395</v>
      </c>
      <c r="C88" s="40">
        <v>1112345.3199999998</v>
      </c>
      <c r="D88" s="41">
        <v>126050879.99999999</v>
      </c>
      <c r="E88" s="45">
        <v>113.31991759537408</v>
      </c>
    </row>
    <row r="89" spans="2:5" ht="15">
      <c r="B89" s="39">
        <v>41426</v>
      </c>
      <c r="C89" s="40">
        <v>1225966.04</v>
      </c>
      <c r="D89" s="41">
        <v>145454750</v>
      </c>
      <c r="E89" s="45">
        <v>118.64500749139837</v>
      </c>
    </row>
    <row r="90" spans="2:5" ht="15">
      <c r="B90" s="39">
        <v>41456</v>
      </c>
      <c r="C90" s="40">
        <v>1304767.8299999998</v>
      </c>
      <c r="D90" s="41">
        <v>151869270</v>
      </c>
      <c r="E90" s="45">
        <v>116.39562725883579</v>
      </c>
    </row>
    <row r="91" spans="2:5" ht="15">
      <c r="B91" s="39">
        <v>41487</v>
      </c>
      <c r="C91" s="40">
        <v>1000712.9499999998</v>
      </c>
      <c r="D91" s="41">
        <v>119124350</v>
      </c>
      <c r="E91" s="45">
        <v>119.03948080216212</v>
      </c>
    </row>
    <row r="92" spans="2:5" ht="15">
      <c r="B92" s="39">
        <v>41518</v>
      </c>
      <c r="C92" s="40">
        <v>1348346.5899999999</v>
      </c>
      <c r="D92" s="41">
        <v>165197260.00000003</v>
      </c>
      <c r="E92" s="45">
        <v>122.51839491803071</v>
      </c>
    </row>
    <row r="93" spans="2:5" ht="15">
      <c r="B93" s="39">
        <v>41548</v>
      </c>
      <c r="C93" s="40">
        <v>1913366.66</v>
      </c>
      <c r="D93" s="41">
        <v>231837810</v>
      </c>
      <c r="E93" s="45">
        <v>121.16747659855221</v>
      </c>
    </row>
    <row r="94" spans="2:5" ht="15">
      <c r="B94" s="39">
        <v>41579</v>
      </c>
      <c r="C94" s="40">
        <v>1070425.25</v>
      </c>
      <c r="D94" s="41">
        <v>134694340</v>
      </c>
      <c r="E94" s="45">
        <v>125.83255112862855</v>
      </c>
    </row>
    <row r="95" spans="2:5" ht="15">
      <c r="B95" s="43">
        <v>41609</v>
      </c>
      <c r="C95" s="46">
        <v>1427359.25</v>
      </c>
      <c r="D95" s="47">
        <v>167256520</v>
      </c>
      <c r="E95" s="48">
        <v>117.17899330529437</v>
      </c>
    </row>
    <row r="96" spans="2:5" ht="15">
      <c r="B96" s="39">
        <v>41640</v>
      </c>
      <c r="C96" s="40">
        <v>1473269.64</v>
      </c>
      <c r="D96" s="41">
        <v>187103830</v>
      </c>
      <c r="E96" s="45">
        <v>126.99904003994816</v>
      </c>
    </row>
    <row r="97" spans="2:5" ht="15">
      <c r="B97" s="39">
        <v>41671</v>
      </c>
      <c r="C97" s="40">
        <v>1467305.7</v>
      </c>
      <c r="D97" s="41">
        <v>183381460</v>
      </c>
      <c r="E97" s="45">
        <v>124.97835999682957</v>
      </c>
    </row>
    <row r="98" spans="2:5" ht="15">
      <c r="B98" s="39">
        <v>41699</v>
      </c>
      <c r="C98" s="40">
        <v>1412467.39</v>
      </c>
      <c r="D98" s="41">
        <v>176309020.00000003</v>
      </c>
      <c r="E98" s="45">
        <v>124.82342689695656</v>
      </c>
    </row>
    <row r="99" spans="2:5" ht="15">
      <c r="B99" s="39">
        <v>41730</v>
      </c>
      <c r="C99" s="40">
        <v>1070649.31</v>
      </c>
      <c r="D99" s="41">
        <v>139868570</v>
      </c>
      <c r="E99" s="45">
        <v>130.63901381489705</v>
      </c>
    </row>
    <row r="100" spans="2:5" ht="15">
      <c r="B100" s="39">
        <v>41760</v>
      </c>
      <c r="C100" s="40">
        <v>1470148.25</v>
      </c>
      <c r="D100" s="41">
        <v>188685469.99999997</v>
      </c>
      <c r="E100" s="45">
        <v>128.34451899663858</v>
      </c>
    </row>
    <row r="101" spans="2:5" ht="14.25" customHeight="1">
      <c r="B101" s="39">
        <v>41791</v>
      </c>
      <c r="C101" s="40">
        <v>896887.5099999999</v>
      </c>
      <c r="D101" s="41">
        <v>117064850</v>
      </c>
      <c r="E101" s="45">
        <v>130.5234476952411</v>
      </c>
    </row>
    <row r="102" spans="2:5" ht="14.25" customHeight="1">
      <c r="B102" s="39">
        <v>41821</v>
      </c>
      <c r="C102" s="40">
        <v>1076233.5099999998</v>
      </c>
      <c r="D102" s="41">
        <v>146196250</v>
      </c>
      <c r="E102" s="45">
        <v>135.8406411262924</v>
      </c>
    </row>
    <row r="103" spans="2:5" ht="14.25" customHeight="1">
      <c r="B103" s="39">
        <v>41852</v>
      </c>
      <c r="C103" s="40">
        <v>971353.97</v>
      </c>
      <c r="D103" s="41">
        <v>130882180</v>
      </c>
      <c r="E103" s="45">
        <v>134.7420034737697</v>
      </c>
    </row>
    <row r="104" spans="2:5" ht="14.25" customHeight="1">
      <c r="B104" s="39">
        <v>41883</v>
      </c>
      <c r="C104" s="40">
        <v>733256.51</v>
      </c>
      <c r="D104" s="41">
        <v>107577280</v>
      </c>
      <c r="E104" s="45">
        <v>146.71166028924858</v>
      </c>
    </row>
    <row r="105" spans="2:5" ht="14.25" customHeight="1">
      <c r="B105" s="39">
        <v>41913</v>
      </c>
      <c r="C105" s="40">
        <v>978751.11</v>
      </c>
      <c r="D105" s="41">
        <v>143496610.00000003</v>
      </c>
      <c r="E105" s="45">
        <v>146.61195122424948</v>
      </c>
    </row>
    <row r="106" spans="2:5" ht="14.25" customHeight="1">
      <c r="B106" s="39">
        <v>41944</v>
      </c>
      <c r="C106" s="40">
        <v>2069872.96</v>
      </c>
      <c r="D106" s="41">
        <v>281007160.00000006</v>
      </c>
      <c r="E106" s="45">
        <v>135.76058310361233</v>
      </c>
    </row>
    <row r="107" spans="2:5" ht="14.25" customHeight="1">
      <c r="B107" s="43">
        <v>41974</v>
      </c>
      <c r="C107" s="46">
        <v>1630317.2999999998</v>
      </c>
      <c r="D107" s="47">
        <v>223439900</v>
      </c>
      <c r="E107" s="48">
        <v>137.0530141586549</v>
      </c>
    </row>
    <row r="108" spans="2:5" ht="14.25" customHeight="1">
      <c r="B108" s="39">
        <v>42005</v>
      </c>
      <c r="C108" s="40">
        <v>1281689.69</v>
      </c>
      <c r="D108" s="41">
        <v>173945750</v>
      </c>
      <c r="E108" s="45">
        <v>135.7159625743732</v>
      </c>
    </row>
    <row r="109" spans="2:5" ht="14.25" customHeight="1">
      <c r="B109" s="39">
        <v>42036</v>
      </c>
      <c r="C109" s="40">
        <v>847424.6100000001</v>
      </c>
      <c r="D109" s="41">
        <v>116833500</v>
      </c>
      <c r="E109" s="45">
        <v>137.86890139997232</v>
      </c>
    </row>
    <row r="110" spans="2:5" ht="14.25" customHeight="1">
      <c r="B110" s="39">
        <v>42064</v>
      </c>
      <c r="C110" s="40">
        <v>850668.73</v>
      </c>
      <c r="D110" s="41">
        <v>113695280.00000001</v>
      </c>
      <c r="E110" s="45">
        <v>133.65400183453318</v>
      </c>
    </row>
    <row r="111" spans="2:5" ht="14.25" customHeight="1">
      <c r="B111" s="39">
        <v>42095</v>
      </c>
      <c r="C111" s="40">
        <v>772598.31</v>
      </c>
      <c r="D111" s="41">
        <v>108170150</v>
      </c>
      <c r="E111" s="45">
        <v>140.00826639136707</v>
      </c>
    </row>
    <row r="112" spans="2:5" ht="14.25" customHeight="1">
      <c r="B112" s="39">
        <v>42125</v>
      </c>
      <c r="C112" s="40">
        <v>774402.62</v>
      </c>
      <c r="D112" s="41">
        <v>103537650</v>
      </c>
      <c r="E112" s="45">
        <v>133.70002544671144</v>
      </c>
    </row>
    <row r="113" spans="2:5" ht="14.25" customHeight="1">
      <c r="B113" s="39">
        <v>42156</v>
      </c>
      <c r="C113" s="40">
        <v>1170872.52</v>
      </c>
      <c r="D113" s="41">
        <v>138697710</v>
      </c>
      <c r="E113" s="45">
        <v>118.45671294770843</v>
      </c>
    </row>
    <row r="114" spans="2:5" ht="14.25" customHeight="1">
      <c r="B114" s="39">
        <v>42186</v>
      </c>
      <c r="C114" s="40">
        <v>692016.59</v>
      </c>
      <c r="D114" s="41">
        <v>95088710</v>
      </c>
      <c r="E114" s="45">
        <v>137.40813641476427</v>
      </c>
    </row>
    <row r="115" spans="2:5" ht="14.25" customHeight="1">
      <c r="B115" s="39">
        <v>42217</v>
      </c>
      <c r="C115" s="40">
        <v>703611.6</v>
      </c>
      <c r="D115" s="41">
        <v>92992289.99999999</v>
      </c>
      <c r="E115" s="45">
        <v>132.1642366328241</v>
      </c>
    </row>
    <row r="116" spans="2:5" ht="14.25" customHeight="1">
      <c r="B116" s="39">
        <v>42248</v>
      </c>
      <c r="C116" s="40">
        <v>639890.44</v>
      </c>
      <c r="D116" s="41">
        <v>87021430.00000001</v>
      </c>
      <c r="E116" s="45">
        <v>135.99426489322144</v>
      </c>
    </row>
    <row r="117" spans="2:5" ht="14.25" customHeight="1">
      <c r="B117" s="39">
        <v>42278</v>
      </c>
      <c r="C117" s="40">
        <v>663656.57</v>
      </c>
      <c r="D117" s="41">
        <v>86383730</v>
      </c>
      <c r="E117" s="45">
        <v>130.1633011784996</v>
      </c>
    </row>
    <row r="118" spans="2:5" ht="14.25" customHeight="1">
      <c r="B118" s="39">
        <v>42309</v>
      </c>
      <c r="C118" s="40">
        <v>745082.0700000001</v>
      </c>
      <c r="D118" s="41">
        <v>89360699.99999999</v>
      </c>
      <c r="E118" s="45">
        <v>119.934036259925</v>
      </c>
    </row>
    <row r="119" spans="2:5" ht="14.25" customHeight="1">
      <c r="B119" s="43">
        <v>42339</v>
      </c>
      <c r="C119" s="46">
        <v>965398.0399999999</v>
      </c>
      <c r="D119" s="47">
        <v>118086180.00000001</v>
      </c>
      <c r="E119" s="48">
        <v>122.31864485658167</v>
      </c>
    </row>
    <row r="120" spans="2:5" ht="14.25" customHeight="1">
      <c r="B120" s="39">
        <v>42370</v>
      </c>
      <c r="C120" s="40">
        <v>748881.97</v>
      </c>
      <c r="D120" s="41">
        <v>89479380</v>
      </c>
      <c r="E120" s="45">
        <v>119.48395552906689</v>
      </c>
    </row>
    <row r="121" spans="2:5" ht="14.25" customHeight="1">
      <c r="B121" s="39">
        <v>42401</v>
      </c>
      <c r="C121" s="40">
        <v>830248.44</v>
      </c>
      <c r="D121" s="41">
        <v>96078150</v>
      </c>
      <c r="E121" s="45">
        <v>115.72216865592665</v>
      </c>
    </row>
    <row r="122" spans="2:5" ht="14.25" customHeight="1">
      <c r="B122" s="39">
        <v>42430</v>
      </c>
      <c r="C122" s="40">
        <v>785350.12</v>
      </c>
      <c r="D122" s="41">
        <v>91224800</v>
      </c>
      <c r="E122" s="45">
        <v>116.15812830078896</v>
      </c>
    </row>
    <row r="123" spans="2:5" ht="14.25" customHeight="1">
      <c r="B123" s="39">
        <v>42461</v>
      </c>
      <c r="C123" s="40">
        <v>841142.94</v>
      </c>
      <c r="D123" s="41">
        <v>96287090</v>
      </c>
      <c r="E123" s="45">
        <v>114.47173294945566</v>
      </c>
    </row>
    <row r="124" spans="2:5" ht="14.25" customHeight="1">
      <c r="B124" s="39">
        <v>42491</v>
      </c>
      <c r="C124" s="40">
        <v>875149.1</v>
      </c>
      <c r="D124" s="41">
        <v>96411970</v>
      </c>
      <c r="E124" s="45">
        <v>110.16633622773537</v>
      </c>
    </row>
    <row r="125" spans="2:5" ht="14.25" customHeight="1">
      <c r="B125" s="39">
        <v>42522</v>
      </c>
      <c r="C125" s="40">
        <v>866136.1599999999</v>
      </c>
      <c r="D125" s="41">
        <v>100168290</v>
      </c>
      <c r="E125" s="45">
        <v>115.6495879354581</v>
      </c>
    </row>
    <row r="126" spans="2:5" ht="14.25" customHeight="1">
      <c r="B126" s="39">
        <v>42552</v>
      </c>
      <c r="C126" s="40">
        <v>1029791.6</v>
      </c>
      <c r="D126" s="41">
        <v>118569669.99999999</v>
      </c>
      <c r="E126" s="45">
        <v>115.13948064831757</v>
      </c>
    </row>
    <row r="127" spans="2:5" ht="14.25" customHeight="1">
      <c r="B127" s="39">
        <v>42583</v>
      </c>
      <c r="C127" s="40">
        <v>1001248.0800000001</v>
      </c>
      <c r="D127" s="41">
        <v>118185750</v>
      </c>
      <c r="E127" s="45">
        <v>118.03842859803535</v>
      </c>
    </row>
    <row r="128" spans="2:5" ht="14.25" customHeight="1">
      <c r="B128" s="39">
        <v>42614</v>
      </c>
      <c r="C128" s="40">
        <v>922608.02</v>
      </c>
      <c r="D128" s="41">
        <v>114324739.99999999</v>
      </c>
      <c r="E128" s="45">
        <v>123.91474767366535</v>
      </c>
    </row>
    <row r="129" spans="2:5" ht="14.25" customHeight="1">
      <c r="B129" s="39">
        <v>42644</v>
      </c>
      <c r="C129" s="40">
        <v>736387.6799999999</v>
      </c>
      <c r="D129" s="41">
        <v>94192000.00000001</v>
      </c>
      <c r="E129" s="45">
        <v>127.91088520112127</v>
      </c>
    </row>
    <row r="130" spans="2:5" ht="14.25" customHeight="1">
      <c r="B130" s="39">
        <v>42675</v>
      </c>
      <c r="C130" s="40">
        <v>830408.3500000001</v>
      </c>
      <c r="D130" s="41">
        <v>107886080</v>
      </c>
      <c r="E130" s="45">
        <v>129.9193101803468</v>
      </c>
    </row>
    <row r="131" spans="2:5" ht="14.25" customHeight="1">
      <c r="B131" s="43">
        <v>42705</v>
      </c>
      <c r="C131" s="46">
        <v>984631.14</v>
      </c>
      <c r="D131" s="47">
        <v>125429690.00000001</v>
      </c>
      <c r="E131" s="48">
        <v>127.38749050735893</v>
      </c>
    </row>
    <row r="132" spans="2:5" ht="14.25" customHeight="1">
      <c r="B132" s="39">
        <v>42736</v>
      </c>
      <c r="C132" s="40">
        <v>1076206.02</v>
      </c>
      <c r="D132" s="41">
        <v>130182430.00000001</v>
      </c>
      <c r="E132" s="45">
        <v>120.96422764853146</v>
      </c>
    </row>
    <row r="133" spans="2:5" ht="14.25" customHeight="1">
      <c r="B133" s="39">
        <v>42767</v>
      </c>
      <c r="C133" s="40">
        <v>890367.41</v>
      </c>
      <c r="D133" s="41">
        <v>116325740.00000001</v>
      </c>
      <c r="E133" s="45">
        <v>130.64914404268234</v>
      </c>
    </row>
    <row r="134" spans="2:5" ht="14.25" customHeight="1">
      <c r="B134" s="39">
        <v>42795</v>
      </c>
      <c r="C134" s="40">
        <v>923201.08</v>
      </c>
      <c r="D134" s="41">
        <v>118844030</v>
      </c>
      <c r="E134" s="45">
        <v>128.73038450085002</v>
      </c>
    </row>
    <row r="135" spans="2:5" ht="14.25" customHeight="1">
      <c r="B135" s="39">
        <v>42826</v>
      </c>
      <c r="C135" s="40">
        <v>828280.35</v>
      </c>
      <c r="D135" s="41">
        <v>110889630.00000001</v>
      </c>
      <c r="E135" s="45">
        <v>133.879344113379</v>
      </c>
    </row>
    <row r="136" spans="2:5" ht="14.25" customHeight="1">
      <c r="B136" s="39">
        <v>42856</v>
      </c>
      <c r="C136" s="40">
        <v>1078993.31</v>
      </c>
      <c r="D136" s="41">
        <v>141834550</v>
      </c>
      <c r="E136" s="45">
        <v>131.45081501941843</v>
      </c>
    </row>
    <row r="137" spans="2:5" ht="14.25" customHeight="1">
      <c r="B137" s="39">
        <v>42887</v>
      </c>
      <c r="C137" s="40">
        <v>980638.7999999999</v>
      </c>
      <c r="D137" s="41">
        <v>131454680</v>
      </c>
      <c r="E137" s="45">
        <v>134.0500498246653</v>
      </c>
    </row>
    <row r="138" spans="2:5" ht="14.25" customHeight="1">
      <c r="B138" s="39">
        <v>42917</v>
      </c>
      <c r="C138" s="40">
        <v>1045106.1199999999</v>
      </c>
      <c r="D138" s="41">
        <v>139686990.00000003</v>
      </c>
      <c r="E138" s="45">
        <v>133.65818774460917</v>
      </c>
    </row>
    <row r="139" spans="2:5" ht="14.25" customHeight="1">
      <c r="B139" s="39">
        <v>42948</v>
      </c>
      <c r="C139" s="40">
        <v>923803.2700000001</v>
      </c>
      <c r="D139" s="41">
        <v>127865820</v>
      </c>
      <c r="E139" s="45">
        <v>138.41239163398933</v>
      </c>
    </row>
    <row r="140" spans="2:5" ht="14.25" customHeight="1">
      <c r="B140" s="39">
        <v>42979</v>
      </c>
      <c r="C140" s="40">
        <v>1024185.35</v>
      </c>
      <c r="D140" s="41">
        <v>124230450</v>
      </c>
      <c r="E140" s="45">
        <v>121.29684338874794</v>
      </c>
    </row>
    <row r="141" spans="2:5" ht="14.25" customHeight="1">
      <c r="B141" s="39">
        <v>43009</v>
      </c>
      <c r="C141" s="40">
        <v>884246.08</v>
      </c>
      <c r="D141" s="41">
        <v>123908290</v>
      </c>
      <c r="E141" s="45">
        <v>140.12874108528703</v>
      </c>
    </row>
    <row r="142" spans="2:5" ht="14.25" customHeight="1">
      <c r="B142" s="39">
        <v>43040</v>
      </c>
      <c r="C142" s="40">
        <v>918862.3500000001</v>
      </c>
      <c r="D142" s="41">
        <v>127619980.00000001</v>
      </c>
      <c r="E142" s="45">
        <v>138.88911652545127</v>
      </c>
    </row>
    <row r="143" spans="2:5" ht="14.25" customHeight="1">
      <c r="B143" s="43">
        <v>43070</v>
      </c>
      <c r="C143" s="46">
        <v>1108705.6400000001</v>
      </c>
      <c r="D143" s="47">
        <v>151100710</v>
      </c>
      <c r="E143" s="48">
        <v>136.2856871549783</v>
      </c>
    </row>
    <row r="144" spans="2:5" ht="14.25" customHeight="1">
      <c r="B144" s="39">
        <v>43101</v>
      </c>
      <c r="C144" s="40">
        <v>1463149.56</v>
      </c>
      <c r="D144" s="41">
        <v>195479510</v>
      </c>
      <c r="E144" s="45">
        <f>+D144/C144</f>
        <v>133.60186500688283</v>
      </c>
    </row>
    <row r="145" spans="2:5" ht="14.25" customHeight="1">
      <c r="B145" s="39">
        <v>43132</v>
      </c>
      <c r="C145" s="40">
        <v>1299119.6800000002</v>
      </c>
      <c r="D145" s="41">
        <v>172472020</v>
      </c>
      <c r="E145" s="45">
        <f aca="true" t="shared" si="0" ref="E145:E191">+D145/C145</f>
        <v>132.76068606704501</v>
      </c>
    </row>
    <row r="146" spans="2:5" ht="14.25" customHeight="1">
      <c r="B146" s="39">
        <v>43160</v>
      </c>
      <c r="C146" s="40">
        <v>1334889.78</v>
      </c>
      <c r="D146" s="41">
        <v>178601360</v>
      </c>
      <c r="E146" s="45">
        <f t="shared" si="0"/>
        <v>133.79483660441238</v>
      </c>
    </row>
    <row r="147" spans="2:5" ht="14.25" customHeight="1">
      <c r="B147" s="39">
        <v>43191</v>
      </c>
      <c r="C147" s="40">
        <v>1362669.85</v>
      </c>
      <c r="D147" s="41">
        <v>183716570</v>
      </c>
      <c r="E147" s="45">
        <f t="shared" si="0"/>
        <v>134.821042675891</v>
      </c>
    </row>
    <row r="148" spans="2:5" ht="14.25" customHeight="1">
      <c r="B148" s="39">
        <v>43221</v>
      </c>
      <c r="C148" s="40">
        <v>1266984.96</v>
      </c>
      <c r="D148" s="41">
        <v>174293480</v>
      </c>
      <c r="E148" s="45">
        <f t="shared" si="0"/>
        <v>137.56554773941437</v>
      </c>
    </row>
    <row r="149" spans="2:5" ht="14.25" customHeight="1">
      <c r="B149" s="39">
        <v>43252</v>
      </c>
      <c r="C149" s="40">
        <v>1217684.9899999998</v>
      </c>
      <c r="D149" s="41">
        <v>163488140</v>
      </c>
      <c r="E149" s="45">
        <f t="shared" si="0"/>
        <v>134.26143981622047</v>
      </c>
    </row>
    <row r="150" spans="2:5" ht="14.25" customHeight="1">
      <c r="B150" s="39">
        <v>43282</v>
      </c>
      <c r="C150" s="40">
        <v>1208505.46</v>
      </c>
      <c r="D150" s="41">
        <v>171793080</v>
      </c>
      <c r="E150" s="45">
        <f t="shared" si="0"/>
        <v>142.15333375490087</v>
      </c>
    </row>
    <row r="151" spans="2:5" ht="14.25" customHeight="1">
      <c r="B151" s="39">
        <v>43313</v>
      </c>
      <c r="C151" s="40">
        <v>1267950.6099999999</v>
      </c>
      <c r="D151" s="41">
        <v>177147390</v>
      </c>
      <c r="E151" s="45">
        <f t="shared" si="0"/>
        <v>139.71158545363215</v>
      </c>
    </row>
    <row r="152" spans="2:5" ht="14.25" customHeight="1">
      <c r="B152" s="39">
        <v>43344</v>
      </c>
      <c r="C152" s="40">
        <v>1042213.69</v>
      </c>
      <c r="D152" s="41">
        <v>141737260</v>
      </c>
      <c r="E152" s="45">
        <f t="shared" si="0"/>
        <v>135.99635214924112</v>
      </c>
    </row>
    <row r="153" spans="2:5" ht="14.25" customHeight="1">
      <c r="B153" s="39">
        <v>43374</v>
      </c>
      <c r="C153" s="40">
        <v>1143897.07</v>
      </c>
      <c r="D153" s="41">
        <v>162841240</v>
      </c>
      <c r="E153" s="45">
        <f t="shared" si="0"/>
        <v>142.3565496150803</v>
      </c>
    </row>
    <row r="154" spans="2:5" ht="14.25" customHeight="1">
      <c r="B154" s="39">
        <v>43405</v>
      </c>
      <c r="C154" s="40">
        <v>1085653.34</v>
      </c>
      <c r="D154" s="41">
        <v>152623640</v>
      </c>
      <c r="E154" s="45">
        <f t="shared" si="0"/>
        <v>140.58229673939934</v>
      </c>
    </row>
    <row r="155" spans="2:5" ht="14.25" customHeight="1">
      <c r="B155" s="43">
        <v>43435</v>
      </c>
      <c r="C155" s="46">
        <v>1334198.24</v>
      </c>
      <c r="D155" s="47">
        <v>185139920</v>
      </c>
      <c r="E155" s="48">
        <f t="shared" si="0"/>
        <v>138.7649259678232</v>
      </c>
    </row>
    <row r="156" spans="2:5" ht="14.25" customHeight="1">
      <c r="B156" s="39">
        <v>43466</v>
      </c>
      <c r="C156" s="40">
        <v>1164990.25</v>
      </c>
      <c r="D156" s="41">
        <v>161347450</v>
      </c>
      <c r="E156" s="45">
        <f t="shared" si="0"/>
        <v>138.49682432964568</v>
      </c>
    </row>
    <row r="157" spans="2:5" s="20" customFormat="1" ht="14.25" customHeight="1">
      <c r="B157" s="39">
        <v>43497</v>
      </c>
      <c r="C157" s="40">
        <v>1161414.4</v>
      </c>
      <c r="D157" s="41">
        <v>157972130</v>
      </c>
      <c r="E157" s="45">
        <f t="shared" si="0"/>
        <v>136.01702372555397</v>
      </c>
    </row>
    <row r="158" spans="2:5" s="20" customFormat="1" ht="14.25" customHeight="1">
      <c r="B158" s="39">
        <v>43525</v>
      </c>
      <c r="C158" s="40">
        <v>1059373.06</v>
      </c>
      <c r="D158" s="41">
        <v>146000320</v>
      </c>
      <c r="E158" s="45">
        <f t="shared" si="0"/>
        <v>137.81766359057687</v>
      </c>
    </row>
    <row r="159" spans="2:5" s="20" customFormat="1" ht="14.25" customHeight="1">
      <c r="B159" s="39">
        <v>43556</v>
      </c>
      <c r="C159" s="40">
        <v>1242246.29</v>
      </c>
      <c r="D159" s="41">
        <v>174767360</v>
      </c>
      <c r="E159" s="45">
        <f t="shared" si="0"/>
        <v>140.68656224362724</v>
      </c>
    </row>
    <row r="160" spans="2:5" s="20" customFormat="1" ht="14.25" customHeight="1">
      <c r="B160" s="39">
        <v>43586</v>
      </c>
      <c r="C160" s="40">
        <v>1510572.25</v>
      </c>
      <c r="D160" s="41">
        <v>216398930</v>
      </c>
      <c r="E160" s="45">
        <f t="shared" si="0"/>
        <v>143.25625934145157</v>
      </c>
    </row>
    <row r="161" spans="2:5" s="20" customFormat="1" ht="14.25" customHeight="1">
      <c r="B161" s="39">
        <v>43617</v>
      </c>
      <c r="C161" s="40">
        <v>1441841.51</v>
      </c>
      <c r="D161" s="41">
        <v>205654830</v>
      </c>
      <c r="E161" s="45">
        <f t="shared" si="0"/>
        <v>142.6334507459145</v>
      </c>
    </row>
    <row r="162" spans="2:5" s="20" customFormat="1" ht="14.25" customHeight="1">
      <c r="B162" s="39">
        <v>43647</v>
      </c>
      <c r="C162" s="40">
        <v>1465455.1300000001</v>
      </c>
      <c r="D162" s="41">
        <v>207761800</v>
      </c>
      <c r="E162" s="45">
        <f t="shared" si="0"/>
        <v>141.77288389580374</v>
      </c>
    </row>
    <row r="163" spans="2:5" s="20" customFormat="1" ht="14.25" customHeight="1">
      <c r="B163" s="39">
        <v>43678</v>
      </c>
      <c r="C163" s="40">
        <v>1406056.02</v>
      </c>
      <c r="D163" s="41">
        <v>199933990</v>
      </c>
      <c r="E163" s="45">
        <f t="shared" si="0"/>
        <v>142.19489633137093</v>
      </c>
    </row>
    <row r="164" spans="2:5" s="20" customFormat="1" ht="14.25" customHeight="1">
      <c r="B164" s="39">
        <v>43709</v>
      </c>
      <c r="C164" s="40">
        <v>1271537.1</v>
      </c>
      <c r="D164" s="41">
        <v>184031640</v>
      </c>
      <c r="E164" s="45">
        <f t="shared" si="0"/>
        <v>144.73163228976958</v>
      </c>
    </row>
    <row r="165" spans="2:5" s="20" customFormat="1" ht="14.25" customHeight="1">
      <c r="B165" s="39">
        <v>43739</v>
      </c>
      <c r="C165" s="40">
        <v>1196205.19</v>
      </c>
      <c r="D165" s="41">
        <v>179289620</v>
      </c>
      <c r="E165" s="45">
        <f t="shared" si="0"/>
        <v>149.8819947437279</v>
      </c>
    </row>
    <row r="166" spans="2:5" s="20" customFormat="1" ht="14.25" customHeight="1">
      <c r="B166" s="39">
        <v>43770</v>
      </c>
      <c r="C166" s="40">
        <v>1226409.77</v>
      </c>
      <c r="D166" s="41">
        <v>178783020</v>
      </c>
      <c r="E166" s="45">
        <f t="shared" si="0"/>
        <v>145.7775568764427</v>
      </c>
    </row>
    <row r="167" spans="2:5" s="20" customFormat="1" ht="14.25" customHeight="1">
      <c r="B167" s="43">
        <v>43800</v>
      </c>
      <c r="C167" s="46">
        <v>1428795.0899999999</v>
      </c>
      <c r="D167" s="47">
        <v>213273030</v>
      </c>
      <c r="E167" s="48">
        <f t="shared" si="0"/>
        <v>149.26775119306998</v>
      </c>
    </row>
    <row r="168" spans="2:5" s="20" customFormat="1" ht="14.25" customHeight="1">
      <c r="B168" s="39">
        <v>43831</v>
      </c>
      <c r="C168" s="40">
        <v>1321231.98</v>
      </c>
      <c r="D168" s="41">
        <v>196095130</v>
      </c>
      <c r="E168" s="45">
        <f t="shared" si="0"/>
        <v>148.4183950800222</v>
      </c>
    </row>
    <row r="169" spans="2:5" s="20" customFormat="1" ht="14.25" customHeight="1">
      <c r="B169" s="39">
        <v>43862</v>
      </c>
      <c r="C169" s="40">
        <v>1277105.81</v>
      </c>
      <c r="D169" s="41">
        <v>190541460</v>
      </c>
      <c r="E169" s="45">
        <f t="shared" si="0"/>
        <v>149.19786481904737</v>
      </c>
    </row>
    <row r="170" spans="2:5" s="20" customFormat="1" ht="14.25" customHeight="1">
      <c r="B170" s="39">
        <v>43891</v>
      </c>
      <c r="C170" s="40">
        <v>1414807.23</v>
      </c>
      <c r="D170" s="41">
        <v>215027630</v>
      </c>
      <c r="E170" s="45">
        <f t="shared" si="0"/>
        <v>151.9836946267231</v>
      </c>
    </row>
    <row r="171" spans="2:5" s="20" customFormat="1" ht="14.25" customHeight="1">
      <c r="B171" s="39">
        <v>43922</v>
      </c>
      <c r="C171" s="40">
        <v>1158839.32</v>
      </c>
      <c r="D171" s="41">
        <v>183556570</v>
      </c>
      <c r="E171" s="45">
        <f t="shared" si="0"/>
        <v>158.39691217933475</v>
      </c>
    </row>
    <row r="172" spans="2:5" s="20" customFormat="1" ht="14.25" customHeight="1">
      <c r="B172" s="39">
        <v>43952</v>
      </c>
      <c r="C172" s="40">
        <v>1257849.12</v>
      </c>
      <c r="D172" s="41">
        <v>261488410</v>
      </c>
      <c r="E172" s="45">
        <f t="shared" si="0"/>
        <v>207.8853543261214</v>
      </c>
    </row>
    <row r="173" spans="2:5" s="20" customFormat="1" ht="14.25" customHeight="1">
      <c r="B173" s="39">
        <v>43983</v>
      </c>
      <c r="C173" s="40">
        <v>1328195.1500000001</v>
      </c>
      <c r="D173" s="41">
        <v>211817730</v>
      </c>
      <c r="E173" s="45">
        <f t="shared" si="0"/>
        <v>159.47786739019486</v>
      </c>
    </row>
    <row r="174" spans="2:5" s="20" customFormat="1" ht="14.25" customHeight="1">
      <c r="B174" s="39">
        <v>44013</v>
      </c>
      <c r="C174" s="40">
        <v>1430972.3399999999</v>
      </c>
      <c r="D174" s="41">
        <v>223498820</v>
      </c>
      <c r="E174" s="45">
        <f t="shared" si="0"/>
        <v>156.18668072927252</v>
      </c>
    </row>
    <row r="175" spans="2:5" s="20" customFormat="1" ht="14.25" customHeight="1">
      <c r="B175" s="39">
        <v>44044</v>
      </c>
      <c r="C175" s="40">
        <v>1376449.5599999998</v>
      </c>
      <c r="D175" s="41">
        <v>223929850</v>
      </c>
      <c r="E175" s="45">
        <f t="shared" si="0"/>
        <v>162.68656440995923</v>
      </c>
    </row>
    <row r="176" spans="2:5" s="20" customFormat="1" ht="14.25" customHeight="1">
      <c r="B176" s="39">
        <v>44075</v>
      </c>
      <c r="C176" s="40">
        <v>1348715.7600000002</v>
      </c>
      <c r="D176" s="41">
        <v>221285260</v>
      </c>
      <c r="E176" s="45">
        <f t="shared" si="0"/>
        <v>164.0710864088961</v>
      </c>
    </row>
    <row r="177" spans="2:5" s="20" customFormat="1" ht="14.25" customHeight="1">
      <c r="B177" s="39">
        <v>44105</v>
      </c>
      <c r="C177" s="40">
        <v>1495493.29</v>
      </c>
      <c r="D177" s="41">
        <v>241636110</v>
      </c>
      <c r="E177" s="45">
        <f t="shared" si="0"/>
        <v>161.5761913582374</v>
      </c>
    </row>
    <row r="178" spans="2:5" s="20" customFormat="1" ht="14.25" customHeight="1">
      <c r="B178" s="39">
        <v>44136</v>
      </c>
      <c r="C178" s="40">
        <v>1286171.9300000002</v>
      </c>
      <c r="D178" s="41">
        <v>211248600</v>
      </c>
      <c r="E178" s="45">
        <f t="shared" si="0"/>
        <v>164.24600403151388</v>
      </c>
    </row>
    <row r="179" spans="2:5" s="20" customFormat="1" ht="14.25" customHeight="1">
      <c r="B179" s="43">
        <v>44166</v>
      </c>
      <c r="C179" s="46">
        <v>1517476.6700000002</v>
      </c>
      <c r="D179" s="47">
        <v>258796000</v>
      </c>
      <c r="E179" s="48">
        <f t="shared" si="0"/>
        <v>170.54364334971947</v>
      </c>
    </row>
    <row r="180" spans="2:5" s="20" customFormat="1" ht="14.25" customHeight="1">
      <c r="B180" s="39">
        <v>44197</v>
      </c>
      <c r="C180" s="40">
        <v>1206582.22</v>
      </c>
      <c r="D180" s="41">
        <v>199146010</v>
      </c>
      <c r="E180" s="45">
        <f t="shared" si="0"/>
        <v>165.04968057626442</v>
      </c>
    </row>
    <row r="181" spans="2:5" s="20" customFormat="1" ht="14.25" customHeight="1">
      <c r="B181" s="39">
        <v>44228</v>
      </c>
      <c r="C181" s="40">
        <v>1189460.48</v>
      </c>
      <c r="D181" s="41">
        <v>200223297</v>
      </c>
      <c r="E181" s="45">
        <f t="shared" si="0"/>
        <v>168.33118911189047</v>
      </c>
    </row>
    <row r="182" spans="2:5" s="20" customFormat="1" ht="14.25" customHeight="1">
      <c r="B182" s="39">
        <v>44256</v>
      </c>
      <c r="C182" s="40">
        <v>1365964.3499999999</v>
      </c>
      <c r="D182" s="41">
        <v>235059553.67000002</v>
      </c>
      <c r="E182" s="45">
        <f t="shared" si="0"/>
        <v>172.08322725992082</v>
      </c>
    </row>
    <row r="183" spans="2:5" s="20" customFormat="1" ht="14.25" customHeight="1">
      <c r="B183" s="39">
        <v>44287</v>
      </c>
      <c r="C183" s="40">
        <v>1330672.19</v>
      </c>
      <c r="D183" s="41">
        <v>241125655.22</v>
      </c>
      <c r="E183" s="45">
        <f t="shared" si="0"/>
        <v>181.20590257469797</v>
      </c>
    </row>
    <row r="184" spans="2:5" s="20" customFormat="1" ht="14.25" customHeight="1">
      <c r="B184" s="39">
        <v>44317</v>
      </c>
      <c r="C184" s="40">
        <v>1240452.97</v>
      </c>
      <c r="D184" s="41">
        <v>222352435.55</v>
      </c>
      <c r="E184" s="45">
        <f t="shared" si="0"/>
        <v>179.25100018100648</v>
      </c>
    </row>
    <row r="185" spans="2:5" s="20" customFormat="1" ht="14.25" customHeight="1">
      <c r="B185" s="39">
        <v>44348</v>
      </c>
      <c r="C185" s="40">
        <v>1357677.45</v>
      </c>
      <c r="D185" s="41">
        <v>248003479.27</v>
      </c>
      <c r="E185" s="45">
        <f t="shared" si="0"/>
        <v>182.66745114607303</v>
      </c>
    </row>
    <row r="186" spans="2:5" s="20" customFormat="1" ht="14.25" customHeight="1">
      <c r="B186" s="39">
        <v>44378</v>
      </c>
      <c r="C186" s="40">
        <v>1430469.63</v>
      </c>
      <c r="D186" s="41">
        <v>255028190.51</v>
      </c>
      <c r="E186" s="45">
        <f t="shared" si="0"/>
        <v>178.28284163572212</v>
      </c>
    </row>
    <row r="187" spans="2:5" s="20" customFormat="1" ht="14.25" customHeight="1">
      <c r="B187" s="39">
        <v>44409</v>
      </c>
      <c r="C187" s="40">
        <v>1482612.76</v>
      </c>
      <c r="D187" s="41">
        <v>270889741.46999997</v>
      </c>
      <c r="E187" s="45">
        <f t="shared" si="0"/>
        <v>182.71105495544228</v>
      </c>
    </row>
    <row r="188" spans="2:5" s="20" customFormat="1" ht="14.25" customHeight="1">
      <c r="B188" s="39">
        <v>44440</v>
      </c>
      <c r="C188" s="40">
        <v>1480802.89</v>
      </c>
      <c r="D188" s="41">
        <v>275525964.18</v>
      </c>
      <c r="E188" s="45">
        <f t="shared" si="0"/>
        <v>186.06525287102866</v>
      </c>
    </row>
    <row r="189" spans="2:5" s="20" customFormat="1" ht="14.25" customHeight="1">
      <c r="B189" s="39">
        <v>44470</v>
      </c>
      <c r="C189" s="40">
        <v>1447668.2799999998</v>
      </c>
      <c r="D189" s="41">
        <v>259193272.51</v>
      </c>
      <c r="E189" s="45">
        <f t="shared" si="0"/>
        <v>179.0418952261633</v>
      </c>
    </row>
    <row r="190" spans="2:5" s="20" customFormat="1" ht="14.25" customHeight="1">
      <c r="B190" s="39">
        <v>44501</v>
      </c>
      <c r="C190" s="40">
        <v>1483492.96</v>
      </c>
      <c r="D190" s="41">
        <v>279056653.57000005</v>
      </c>
      <c r="E190" s="45">
        <f t="shared" si="0"/>
        <v>188.10783811875996</v>
      </c>
    </row>
    <row r="191" spans="2:5" s="20" customFormat="1" ht="14.25" customHeight="1">
      <c r="B191" s="43">
        <v>44531</v>
      </c>
      <c r="C191" s="46">
        <v>1474475.8599999999</v>
      </c>
      <c r="D191" s="47">
        <v>288457458.90999997</v>
      </c>
      <c r="E191" s="48">
        <f t="shared" si="0"/>
        <v>195.6338972616344</v>
      </c>
    </row>
    <row r="192" spans="2:5" s="20" customFormat="1" ht="14.25" customHeight="1">
      <c r="B192" s="39">
        <v>44562</v>
      </c>
      <c r="C192" s="40">
        <v>1257772.13</v>
      </c>
      <c r="D192" s="41">
        <v>246922961.74</v>
      </c>
      <c r="E192" s="45">
        <v>198.69862493784862</v>
      </c>
    </row>
    <row r="193" spans="2:5" s="20" customFormat="1" ht="14.25" customHeight="1">
      <c r="B193" s="39">
        <v>44593</v>
      </c>
      <c r="C193" s="56">
        <v>1251771.1099999999</v>
      </c>
      <c r="D193" s="41">
        <v>252966958.67</v>
      </c>
      <c r="E193" s="45">
        <v>204.69946175675923</v>
      </c>
    </row>
    <row r="194" spans="2:5" s="20" customFormat="1" ht="14.25" customHeight="1">
      <c r="B194" s="39">
        <v>44621</v>
      </c>
      <c r="C194" s="56">
        <v>1289428.77</v>
      </c>
      <c r="D194" s="56">
        <v>263469456.70999998</v>
      </c>
      <c r="E194" s="45">
        <v>203.55079674395856</v>
      </c>
    </row>
    <row r="195" spans="2:5" s="20" customFormat="1" ht="14.25" customHeight="1">
      <c r="B195" s="39">
        <v>44652</v>
      </c>
      <c r="C195" s="56">
        <v>1196923.32</v>
      </c>
      <c r="D195" s="56">
        <v>250722648.15</v>
      </c>
      <c r="E195" s="45">
        <v>212.4330603964229</v>
      </c>
    </row>
    <row r="196" spans="2:5" s="20" customFormat="1" ht="14.25" customHeight="1">
      <c r="B196" s="60">
        <v>44682</v>
      </c>
      <c r="C196" s="40">
        <v>1217267.8</v>
      </c>
      <c r="D196" s="56">
        <v>298402947.61</v>
      </c>
      <c r="E196" s="45">
        <v>242.9041960076079</v>
      </c>
    </row>
    <row r="197" spans="2:5" ht="15">
      <c r="B197" s="39">
        <v>44713</v>
      </c>
      <c r="C197" s="40">
        <v>1306345.01</v>
      </c>
      <c r="D197" s="56">
        <v>279898277.1</v>
      </c>
      <c r="E197" s="45">
        <v>214.3</v>
      </c>
    </row>
    <row r="198" spans="2:6" ht="15">
      <c r="B198" s="39">
        <v>44743</v>
      </c>
      <c r="C198" s="40">
        <v>1060939.85</v>
      </c>
      <c r="D198" s="56">
        <v>230694716.22</v>
      </c>
      <c r="E198" s="45">
        <v>217.4437280492386</v>
      </c>
      <c r="F198" s="59"/>
    </row>
    <row r="199" spans="2:5" ht="15">
      <c r="B199" s="39">
        <v>44774</v>
      </c>
      <c r="C199" s="40">
        <v>1141072.3399999999</v>
      </c>
      <c r="D199" s="56">
        <v>258645146.07</v>
      </c>
      <c r="E199" s="45">
        <v>226.66849156119235</v>
      </c>
    </row>
    <row r="200" spans="2:5" s="20" customFormat="1" ht="15">
      <c r="B200" s="39">
        <v>44805</v>
      </c>
      <c r="C200" s="40">
        <v>1140458.46</v>
      </c>
      <c r="D200" s="56">
        <v>254355632.25</v>
      </c>
      <c r="E200" s="45">
        <v>223.02928267111105</v>
      </c>
    </row>
    <row r="201" spans="2:5" s="20" customFormat="1" ht="15">
      <c r="B201" s="39">
        <v>44835</v>
      </c>
      <c r="C201" s="40">
        <v>1116212.44</v>
      </c>
      <c r="D201" s="56">
        <v>251326141.89</v>
      </c>
      <c r="E201" s="45">
        <v>225.15977504246413</v>
      </c>
    </row>
    <row r="202" spans="2:5" s="20" customFormat="1" ht="15">
      <c r="B202" s="39">
        <v>44866</v>
      </c>
      <c r="C202" s="40">
        <v>1071203.48</v>
      </c>
      <c r="D202" s="56">
        <v>247902969.38</v>
      </c>
      <c r="E202" s="45">
        <v>231.42472369488567</v>
      </c>
    </row>
    <row r="203" spans="2:5" ht="15">
      <c r="B203" s="43">
        <v>44896</v>
      </c>
      <c r="C203" s="40">
        <v>1227402.75</v>
      </c>
      <c r="D203" s="56">
        <v>291014029.56</v>
      </c>
      <c r="E203" s="45">
        <v>237.09742344963786</v>
      </c>
    </row>
    <row r="204" spans="2:5" ht="15">
      <c r="B204" s="61">
        <v>44927</v>
      </c>
      <c r="C204" s="62">
        <v>1161206.77</v>
      </c>
      <c r="D204" s="63">
        <v>250689948.94</v>
      </c>
      <c r="E204" s="72">
        <v>221.20871842899157</v>
      </c>
    </row>
    <row r="205" ht="15">
      <c r="B205" s="50" t="s">
        <v>0</v>
      </c>
    </row>
    <row r="206" ht="15">
      <c r="B206" s="50" t="s">
        <v>28</v>
      </c>
    </row>
    <row r="207" ht="15">
      <c r="B207" t="s">
        <v>29</v>
      </c>
    </row>
  </sheetData>
  <sheetProtection/>
  <mergeCells count="1">
    <mergeCell ref="C9:D9"/>
  </mergeCells>
  <hyperlinks>
    <hyperlink ref="E9" location="'Queso Común'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Natalia Di Candia</cp:lastModifiedBy>
  <cp:lastPrinted>2010-05-28T16:45:30Z</cp:lastPrinted>
  <dcterms:created xsi:type="dcterms:W3CDTF">2010-03-11T18:38:35Z</dcterms:created>
  <dcterms:modified xsi:type="dcterms:W3CDTF">2023-03-16T15:28:41Z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