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<sst xmlns="http://schemas.openxmlformats.org/spreadsheetml/2006/main" count="74" uniqueCount="34">
  <si>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</si>
  <si>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</si>
  <si>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</si>
  <si>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</si>
  <si>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</si>
  <si>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</si>
  <si>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</si>
  <si>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</si>
  <si>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</si>
  <si>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</si>
  <si>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</si>
  <si>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</si>
  <si>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</si>
  <si>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</si>
  <si>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</si>
  <si>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</si>
  <si>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</si>
  <si>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</si>
  <si>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</si>
  <si>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</si>
  <si>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</si>
  <si>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</si>
  <si>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</si>
  <si>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</si>
  <si>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>Fuente: Instituto Nacional de Estadísticas, INE</t>
  </si>
  <si>
    <t>2020</t>
  </si>
  <si>
    <t xml:space="preserve">Prom. ponderado </t>
  </si>
  <si>
    <t>2021</t>
  </si>
  <si>
    <t>Venta de Queso Rallado en el Mercado Interno (*)</t>
  </si>
  <si>
    <t>Facturación ($ corrientes)</t>
  </si>
  <si>
    <t>Volúmen (kg)</t>
  </si>
  <si>
    <t xml:space="preserve">Precio Promedio ($/ kg) </t>
  </si>
  <si>
    <t>Facturación ($)</t>
  </si>
  <si>
    <t>2022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</si>
</sst>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184" fontId="61" fillId="0" borderId="12" xfId="0" applyNumberFormat="1" applyFont="1" applyBorder="1" applyAlignment="1">
      <alignment/>
    </xf>
    <xf numFmtId="184" fontId="61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7" fontId="61" fillId="0" borderId="24" xfId="62" applyNumberFormat="1" applyFont="1" applyBorder="1" applyAlignment="1">
      <alignment vertical="center" wrapText="1"/>
    </xf>
    <xf numFmtId="187" fontId="61" fillId="0" borderId="25" xfId="62" applyNumberFormat="1" applyFont="1" applyBorder="1" applyAlignment="1">
      <alignment vertical="center" wrapText="1"/>
    </xf>
    <xf numFmtId="188" fontId="61" fillId="0" borderId="26" xfId="62" applyNumberFormat="1" applyFont="1" applyBorder="1" applyAlignment="1">
      <alignment wrapText="1"/>
    </xf>
    <xf numFmtId="0" fontId="61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5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49" fontId="61" fillId="0" borderId="17" xfId="0" applyNumberFormat="1" applyFont="1" applyBorder="1" applyAlignment="1">
      <alignment/>
    </xf>
    <xf numFmtId="184" fontId="61" fillId="0" borderId="21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1" fillId="0" borderId="13" xfId="0" applyFon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88" fontId="0" fillId="0" borderId="36" xfId="62" applyNumberForma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1" fillId="0" borderId="38" xfId="62" applyNumberFormat="1" applyFont="1" applyBorder="1" applyAlignment="1">
      <alignment horizontal="center"/>
    </xf>
    <xf numFmtId="187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1276350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66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3"/>
  <sheetViews>
    <sheetView showGridLines="0" tabSelected="1" zoomScalePageLayoutView="0" workbookViewId="0" topLeftCell="A1">
      <selection activeCell="M30" sqref="M30"/>
    </sheetView>
  </sheetViews>
  <sheetFormatPr defaultColWidth="11.421875" defaultRowHeight="15"/>
  <cols>
    <col min="2" max="2" width="11.421875" style="45" customWidth="1"/>
    <col min="17" max="17" width="18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4" t="s">
        <v>28</v>
      </c>
      <c r="G9" s="65"/>
      <c r="H9" s="65"/>
      <c r="I9" s="65"/>
      <c r="J9" s="66"/>
    </row>
    <row r="10" ht="15">
      <c r="K10" s="43" t="s">
        <v>21</v>
      </c>
    </row>
    <row r="11" spans="2:4" ht="15.75" thickBot="1">
      <c r="B11" s="44"/>
      <c r="C11" s="44"/>
      <c r="D11" s="44"/>
    </row>
    <row r="12" spans="7:9" ht="15.75" thickBot="1">
      <c r="G12" s="67" t="s">
        <v>30</v>
      </c>
      <c r="H12" s="68"/>
      <c r="I12" s="69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24984.8</v>
      </c>
      <c r="D15" s="8">
        <v>24153.12</v>
      </c>
      <c r="E15" s="8">
        <v>25005.48</v>
      </c>
      <c r="F15" s="8">
        <v>25066</v>
      </c>
      <c r="G15" s="8">
        <v>33283.479999999996</v>
      </c>
      <c r="H15" s="8">
        <v>25837.48</v>
      </c>
      <c r="I15" s="8">
        <v>31719.6</v>
      </c>
      <c r="J15" s="8">
        <v>28784.6</v>
      </c>
      <c r="K15" s="8">
        <v>26148.96</v>
      </c>
      <c r="L15" s="8">
        <v>31524.32</v>
      </c>
      <c r="M15" s="8">
        <v>27346.04</v>
      </c>
      <c r="N15" s="8">
        <v>30532.92</v>
      </c>
      <c r="O15" s="9">
        <f aca="true" t="shared" si="0" ref="O15:O20">SUM(C15:N15)</f>
        <v>334386.8</v>
      </c>
      <c r="P15" s="10"/>
    </row>
    <row r="16" spans="2:16" ht="15">
      <c r="B16" s="47">
        <v>2008</v>
      </c>
      <c r="C16" s="11">
        <v>30430.08</v>
      </c>
      <c r="D16" s="1">
        <v>26439.3</v>
      </c>
      <c r="E16" s="1">
        <v>26571.390000000003</v>
      </c>
      <c r="F16" s="1">
        <v>25593.4</v>
      </c>
      <c r="G16" s="1">
        <v>26270.12</v>
      </c>
      <c r="H16" s="1">
        <v>27402.08</v>
      </c>
      <c r="I16" s="1">
        <v>24641</v>
      </c>
      <c r="J16" s="1">
        <v>22480</v>
      </c>
      <c r="K16" s="1">
        <v>27047.2</v>
      </c>
      <c r="L16" s="1">
        <v>24942.8</v>
      </c>
      <c r="M16" s="1">
        <v>21755.8</v>
      </c>
      <c r="N16" s="1">
        <v>26322.22</v>
      </c>
      <c r="O16" s="12">
        <f t="shared" si="0"/>
        <v>309895.39</v>
      </c>
      <c r="P16" s="10">
        <f>+O16/O15-1</f>
        <v>-0.07324275360151766</v>
      </c>
    </row>
    <row r="17" spans="2:16" ht="15">
      <c r="B17" s="47">
        <v>2009</v>
      </c>
      <c r="C17" s="11">
        <v>23524.44</v>
      </c>
      <c r="D17" s="1">
        <v>24112</v>
      </c>
      <c r="E17" s="1">
        <v>23618.6</v>
      </c>
      <c r="F17" s="1">
        <v>27279.72</v>
      </c>
      <c r="G17" s="1">
        <v>23160.4</v>
      </c>
      <c r="H17" s="1">
        <v>26011.08</v>
      </c>
      <c r="I17" s="1">
        <v>27081.4</v>
      </c>
      <c r="J17" s="1">
        <v>25276.2</v>
      </c>
      <c r="K17" s="1">
        <v>24851.44</v>
      </c>
      <c r="L17" s="1">
        <v>29752.8</v>
      </c>
      <c r="M17" s="1">
        <v>28307</v>
      </c>
      <c r="N17" s="1">
        <v>21138.8</v>
      </c>
      <c r="O17" s="12">
        <f t="shared" si="0"/>
        <v>304113.87999999995</v>
      </c>
      <c r="P17" s="10">
        <f>+O17/O16-1</f>
        <v>-0.018656327865993916</v>
      </c>
    </row>
    <row r="18" spans="2:16" ht="15">
      <c r="B18" s="47">
        <v>2010</v>
      </c>
      <c r="C18" s="11">
        <v>23149.6</v>
      </c>
      <c r="D18" s="1">
        <v>24179.88</v>
      </c>
      <c r="E18" s="1">
        <v>34523.32</v>
      </c>
      <c r="F18" s="1">
        <v>28637.4</v>
      </c>
      <c r="G18" s="1">
        <v>28929.52</v>
      </c>
      <c r="H18" s="1">
        <v>31634.6</v>
      </c>
      <c r="I18" s="1">
        <v>22278.16</v>
      </c>
      <c r="J18" s="1">
        <v>18474.64</v>
      </c>
      <c r="K18" s="1">
        <v>19246.8</v>
      </c>
      <c r="L18" s="1">
        <v>20084.45</v>
      </c>
      <c r="M18" s="1">
        <v>20149.4</v>
      </c>
      <c r="N18" s="1">
        <v>24870.4</v>
      </c>
      <c r="O18" s="12">
        <f t="shared" si="0"/>
        <v>296158.17000000004</v>
      </c>
      <c r="P18" s="10">
        <f>+O18/O17-1</f>
        <v>-0.02616029889855709</v>
      </c>
    </row>
    <row r="19" spans="2:16" ht="15">
      <c r="B19" s="47">
        <v>2011</v>
      </c>
      <c r="C19" s="11">
        <v>22075.6</v>
      </c>
      <c r="D19" s="1">
        <v>25143.12</v>
      </c>
      <c r="E19" s="1">
        <v>28314.6</v>
      </c>
      <c r="F19" s="1">
        <v>23223.72</v>
      </c>
      <c r="G19" s="1">
        <v>26739.56</v>
      </c>
      <c r="H19" s="1">
        <v>21139.6</v>
      </c>
      <c r="I19" s="1">
        <v>34060.72</v>
      </c>
      <c r="J19" s="1">
        <v>32795.52</v>
      </c>
      <c r="K19" s="1">
        <v>30739.339999999997</v>
      </c>
      <c r="L19" s="1">
        <v>30632.87</v>
      </c>
      <c r="M19" s="1">
        <v>29330.43</v>
      </c>
      <c r="N19" s="1">
        <v>33648.19</v>
      </c>
      <c r="O19" s="12">
        <f t="shared" si="0"/>
        <v>337843.27</v>
      </c>
      <c r="P19" s="10">
        <f>+O19/O18-1</f>
        <v>0.1407528281255923</v>
      </c>
    </row>
    <row r="20" spans="2:16" ht="15">
      <c r="B20" s="47">
        <v>2012</v>
      </c>
      <c r="C20" s="11">
        <v>33213.94</v>
      </c>
      <c r="D20" s="1">
        <v>30564.71</v>
      </c>
      <c r="E20" s="1">
        <v>33160.82</v>
      </c>
      <c r="F20" s="1">
        <v>35024.130000000005</v>
      </c>
      <c r="G20" s="1">
        <v>34792.39</v>
      </c>
      <c r="H20" s="1">
        <v>36813.64</v>
      </c>
      <c r="I20" s="1">
        <v>39189.75</v>
      </c>
      <c r="J20" s="1">
        <v>37788.420000000006</v>
      </c>
      <c r="K20" s="1">
        <v>33615.990000000005</v>
      </c>
      <c r="L20" s="1">
        <v>37682.380000000005</v>
      </c>
      <c r="M20" s="1">
        <v>33253.18</v>
      </c>
      <c r="N20" s="1">
        <v>36208.2</v>
      </c>
      <c r="O20" s="12">
        <f t="shared" si="0"/>
        <v>421307.55</v>
      </c>
      <c r="P20" s="10">
        <f>+O20/O19-1</f>
        <v>0.24705029642887366</v>
      </c>
    </row>
    <row r="21" spans="2:16" ht="15">
      <c r="B21" s="47">
        <v>2013</v>
      </c>
      <c r="C21" s="11">
        <v>38481.34</v>
      </c>
      <c r="D21" s="1">
        <v>32905.979999999996</v>
      </c>
      <c r="E21" s="1">
        <v>31112.239999999998</v>
      </c>
      <c r="F21" s="1">
        <v>37239.490000000005</v>
      </c>
      <c r="G21" s="1">
        <v>39401.59</v>
      </c>
      <c r="H21" s="1">
        <v>36180.11</v>
      </c>
      <c r="I21" s="1">
        <v>42580.520000000004</v>
      </c>
      <c r="J21" s="1">
        <v>39025.66</v>
      </c>
      <c r="K21" s="1">
        <v>31784.86</v>
      </c>
      <c r="L21" s="1">
        <v>41731.57</v>
      </c>
      <c r="M21" s="1">
        <v>35622.770000000004</v>
      </c>
      <c r="N21" s="1">
        <v>35242.78</v>
      </c>
      <c r="O21" s="12">
        <f aca="true" t="shared" si="1" ref="O21:O26">SUM(C21:N21)</f>
        <v>441308.91000000003</v>
      </c>
      <c r="P21" s="10">
        <f aca="true" t="shared" si="2" ref="P21:P26">O21/O20-1</f>
        <v>0.04747448746171301</v>
      </c>
    </row>
    <row r="22" spans="2:16" ht="15">
      <c r="B22" s="47">
        <v>2014</v>
      </c>
      <c r="C22" s="11">
        <v>36897.509999999995</v>
      </c>
      <c r="D22" s="1">
        <v>33086.65</v>
      </c>
      <c r="E22" s="1">
        <v>34265.61</v>
      </c>
      <c r="F22" s="1">
        <v>39744.229999999996</v>
      </c>
      <c r="G22" s="1">
        <v>35141.19</v>
      </c>
      <c r="H22" s="1">
        <v>38002.92</v>
      </c>
      <c r="I22" s="1">
        <v>45681.4</v>
      </c>
      <c r="J22" s="1">
        <v>38187.91</v>
      </c>
      <c r="K22" s="1">
        <v>38072.5</v>
      </c>
      <c r="L22" s="1">
        <v>37885.35</v>
      </c>
      <c r="M22" s="1">
        <v>34876.43</v>
      </c>
      <c r="N22" s="1">
        <v>35620.66</v>
      </c>
      <c r="O22" s="12">
        <f t="shared" si="1"/>
        <v>447462.36</v>
      </c>
      <c r="P22" s="10">
        <f t="shared" si="2"/>
        <v>0.01394363417679445</v>
      </c>
    </row>
    <row r="23" spans="2:16" ht="15">
      <c r="B23" s="47">
        <v>2015</v>
      </c>
      <c r="C23" s="11">
        <v>33230.93</v>
      </c>
      <c r="D23" s="1">
        <v>32143.44</v>
      </c>
      <c r="E23" s="1">
        <v>39786.509999999995</v>
      </c>
      <c r="F23" s="1">
        <v>35981.4</v>
      </c>
      <c r="G23" s="1">
        <v>32227.36</v>
      </c>
      <c r="H23" s="1">
        <v>38732.57</v>
      </c>
      <c r="I23" s="1">
        <v>35509.06</v>
      </c>
      <c r="J23" s="1">
        <v>37777.29</v>
      </c>
      <c r="K23" s="1">
        <v>38443.3</v>
      </c>
      <c r="L23" s="1">
        <v>35941.380000000005</v>
      </c>
      <c r="M23" s="1">
        <v>35489.32</v>
      </c>
      <c r="N23" s="1">
        <v>35202.43</v>
      </c>
      <c r="O23" s="12">
        <f t="shared" si="1"/>
        <v>430464.99</v>
      </c>
      <c r="P23" s="10">
        <f t="shared" si="2"/>
        <v>-0.037986144801095634</v>
      </c>
    </row>
    <row r="24" spans="2:16" ht="15">
      <c r="B24" s="47">
        <v>2016</v>
      </c>
      <c r="C24" s="11">
        <v>30364.96</v>
      </c>
      <c r="D24" s="1">
        <v>31561.24</v>
      </c>
      <c r="E24" s="1">
        <v>37682.509999999995</v>
      </c>
      <c r="F24" s="1">
        <v>37943.31</v>
      </c>
      <c r="G24" s="1">
        <v>39754.240000000005</v>
      </c>
      <c r="H24" s="1">
        <v>36790.130000000005</v>
      </c>
      <c r="I24" s="1">
        <v>38075.85</v>
      </c>
      <c r="J24" s="1">
        <v>38749.229999999996</v>
      </c>
      <c r="K24" s="1">
        <v>32420.95</v>
      </c>
      <c r="L24" s="1">
        <v>28365.83</v>
      </c>
      <c r="M24" s="1">
        <v>36680.84</v>
      </c>
      <c r="N24" s="1">
        <v>34620.71</v>
      </c>
      <c r="O24" s="12">
        <f t="shared" si="1"/>
        <v>423009.8000000001</v>
      </c>
      <c r="P24" s="10">
        <f t="shared" si="2"/>
        <v>-0.01731892296281723</v>
      </c>
    </row>
    <row r="25" spans="2:16" ht="15">
      <c r="B25" s="47">
        <v>2017</v>
      </c>
      <c r="C25" s="11">
        <v>38213.25</v>
      </c>
      <c r="D25" s="1">
        <v>35262.47</v>
      </c>
      <c r="E25" s="1">
        <v>37082.29</v>
      </c>
      <c r="F25" s="1">
        <v>38905.31</v>
      </c>
      <c r="G25" s="1">
        <v>41664.54</v>
      </c>
      <c r="H25" s="1">
        <v>42371.16</v>
      </c>
      <c r="I25" s="1">
        <v>39801.520000000004</v>
      </c>
      <c r="J25" s="1">
        <v>42524.89</v>
      </c>
      <c r="K25" s="1">
        <v>37830.07</v>
      </c>
      <c r="L25" s="1">
        <v>37239.92</v>
      </c>
      <c r="M25" s="1">
        <v>34862.520000000004</v>
      </c>
      <c r="N25" s="1">
        <v>34235.740000000005</v>
      </c>
      <c r="O25" s="12">
        <f t="shared" si="1"/>
        <v>459993.68000000005</v>
      </c>
      <c r="P25" s="10">
        <f t="shared" si="2"/>
        <v>0.08743031485322539</v>
      </c>
    </row>
    <row r="26" spans="2:16" s="44" customFormat="1" ht="15">
      <c r="B26" s="47">
        <v>2018</v>
      </c>
      <c r="C26" s="11">
        <v>27790.99</v>
      </c>
      <c r="D26" s="1">
        <v>22375.59</v>
      </c>
      <c r="E26" s="1">
        <v>21826.66</v>
      </c>
      <c r="F26" s="1">
        <v>27852.34</v>
      </c>
      <c r="G26" s="1">
        <v>25747.61</v>
      </c>
      <c r="H26" s="1">
        <v>22571.39</v>
      </c>
      <c r="I26" s="1">
        <v>24814.76</v>
      </c>
      <c r="J26" s="1">
        <v>24920.12</v>
      </c>
      <c r="K26" s="1">
        <v>25193.71</v>
      </c>
      <c r="L26" s="1">
        <v>24744.61</v>
      </c>
      <c r="M26" s="1">
        <v>23646.97</v>
      </c>
      <c r="N26" s="1">
        <v>25063.36</v>
      </c>
      <c r="O26" s="12">
        <f t="shared" si="1"/>
        <v>296548.11</v>
      </c>
      <c r="P26" s="10">
        <f t="shared" si="2"/>
        <v>-0.35532133832795276</v>
      </c>
    </row>
    <row r="27" spans="2:16" s="44" customFormat="1" ht="15">
      <c r="B27" s="47">
        <v>2019</v>
      </c>
      <c r="C27" s="11">
        <v>21587.87</v>
      </c>
      <c r="D27" s="1">
        <v>20018.09</v>
      </c>
      <c r="E27" s="1">
        <v>26856.24</v>
      </c>
      <c r="F27" s="1">
        <v>24414.2</v>
      </c>
      <c r="G27" s="1">
        <v>25176.1</v>
      </c>
      <c r="H27" s="1">
        <v>25461.34</v>
      </c>
      <c r="I27" s="1">
        <v>28576.52</v>
      </c>
      <c r="J27" s="1">
        <v>25748.21</v>
      </c>
      <c r="K27" s="1">
        <v>22570.42</v>
      </c>
      <c r="L27" s="1">
        <v>26015.07</v>
      </c>
      <c r="M27" s="1">
        <v>22651.18</v>
      </c>
      <c r="N27" s="1">
        <v>25949.72</v>
      </c>
      <c r="O27" s="12">
        <f>SUM(C27:N27)</f>
        <v>295024.95999999996</v>
      </c>
      <c r="P27" s="10">
        <f>O27/O26-1</f>
        <v>-0.0051362660851219655</v>
      </c>
    </row>
    <row r="28" spans="2:16" s="44" customFormat="1" ht="15">
      <c r="B28" s="47" t="s">
        <v>25</v>
      </c>
      <c r="C28" s="11">
        <v>26114.84</v>
      </c>
      <c r="D28" s="1">
        <v>24055.56</v>
      </c>
      <c r="E28" s="1">
        <v>33711.58</v>
      </c>
      <c r="F28" s="1">
        <v>29621.68</v>
      </c>
      <c r="G28" s="1">
        <v>25080.86</v>
      </c>
      <c r="H28" s="1">
        <v>28470.59</v>
      </c>
      <c r="I28" s="1">
        <v>27490.88</v>
      </c>
      <c r="J28" s="1">
        <v>26303.17</v>
      </c>
      <c r="K28" s="1">
        <v>24881.58</v>
      </c>
      <c r="L28" s="1">
        <v>22827.49</v>
      </c>
      <c r="M28" s="1">
        <v>21412.62</v>
      </c>
      <c r="N28" s="1">
        <v>23089.7</v>
      </c>
      <c r="O28" s="12">
        <f>SUM(C28:N28)</f>
        <v>313060.55000000005</v>
      </c>
      <c r="P28" s="10">
        <f>O28/O27-1</f>
        <v>0.06113242079585435</v>
      </c>
    </row>
    <row r="29" spans="2:16" s="44" customFormat="1" ht="15">
      <c r="B29" s="47" t="s">
        <v>27</v>
      </c>
      <c r="C29" s="11">
        <v>21158.77</v>
      </c>
      <c r="D29" s="1">
        <v>21244.67</v>
      </c>
      <c r="E29" s="1">
        <v>25096.62</v>
      </c>
      <c r="F29" s="1">
        <v>19666.77</v>
      </c>
      <c r="G29" s="1">
        <v>23465.07</v>
      </c>
      <c r="H29" s="1">
        <v>22017.43</v>
      </c>
      <c r="I29" s="1">
        <v>23263.93</v>
      </c>
      <c r="J29" s="1">
        <v>22345.68</v>
      </c>
      <c r="K29" s="1">
        <v>20050.59</v>
      </c>
      <c r="L29" s="1">
        <v>18561.38</v>
      </c>
      <c r="M29" s="1">
        <v>18520.16</v>
      </c>
      <c r="N29" s="1">
        <v>20787.42</v>
      </c>
      <c r="O29" s="12">
        <f>SUM(C29:N29)</f>
        <v>256178.49</v>
      </c>
      <c r="P29" s="10">
        <f>O29/O28-1</f>
        <v>-0.18169667177803162</v>
      </c>
    </row>
    <row r="30" spans="2:16" s="44" customFormat="1" ht="15.75" thickBot="1">
      <c r="B30" s="48" t="s">
        <v>33</v>
      </c>
      <c r="C30" s="17">
        <v>19739.63</v>
      </c>
      <c r="D30" s="18">
        <v>18362.35</v>
      </c>
      <c r="E30" s="18">
        <v>23609.29</v>
      </c>
      <c r="F30" s="18">
        <v>18116.74</v>
      </c>
      <c r="G30" s="18">
        <v>25206.49</v>
      </c>
      <c r="H30" s="18">
        <v>22684.23</v>
      </c>
      <c r="I30" s="18">
        <v>22209.03</v>
      </c>
      <c r="J30" s="18">
        <v>24806.3</v>
      </c>
      <c r="K30" s="18">
        <v>23055.83</v>
      </c>
      <c r="L30" s="18">
        <v>22558.04</v>
      </c>
      <c r="M30" s="18">
        <v>22003.01</v>
      </c>
      <c r="N30" s="18"/>
      <c r="O30" s="19"/>
      <c r="P30" s="20"/>
    </row>
    <row r="31" spans="2:5" s="44" customFormat="1" ht="15.75" thickBot="1">
      <c r="B31" s="49" t="s">
        <v>24</v>
      </c>
      <c r="C31" s="58"/>
      <c r="D31" s="58"/>
      <c r="E31" s="59"/>
    </row>
    <row r="32" spans="2:17" ht="15.75" thickBot="1">
      <c r="B32"/>
      <c r="C32" s="44"/>
      <c r="D32" s="44"/>
      <c r="E32" s="44"/>
      <c r="G32" s="67" t="s">
        <v>29</v>
      </c>
      <c r="H32" s="68"/>
      <c r="I32" s="69"/>
      <c r="L32" s="44"/>
      <c r="M32" s="44"/>
      <c r="N32" s="44"/>
      <c r="O32" s="44"/>
      <c r="P32" s="44"/>
      <c r="Q32" s="44"/>
    </row>
    <row r="33" ht="15.75" thickBot="1"/>
    <row r="34" spans="2:16" ht="15.75" thickBot="1">
      <c r="B34" s="46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47">
        <v>2007</v>
      </c>
      <c r="C35" s="7">
        <v>3209690</v>
      </c>
      <c r="D35" s="8">
        <v>3163120.0000000005</v>
      </c>
      <c r="E35" s="8">
        <v>3303810</v>
      </c>
      <c r="F35" s="8">
        <v>3227590</v>
      </c>
      <c r="G35" s="8">
        <v>3988260</v>
      </c>
      <c r="H35" s="8">
        <v>3531820</v>
      </c>
      <c r="I35" s="8">
        <v>4538309.999999999</v>
      </c>
      <c r="J35" s="8">
        <v>4221360.000000001</v>
      </c>
      <c r="K35" s="8">
        <v>3985399.9999999995</v>
      </c>
      <c r="L35" s="8">
        <v>4672090</v>
      </c>
      <c r="M35" s="8">
        <v>4499650.000000001</v>
      </c>
      <c r="N35" s="8">
        <v>4969680</v>
      </c>
      <c r="O35" s="9">
        <f aca="true" t="shared" si="3" ref="O35:O40">SUM(C35:N35)</f>
        <v>47310780</v>
      </c>
      <c r="P35" s="10"/>
    </row>
    <row r="36" spans="2:16" ht="15">
      <c r="B36" s="47">
        <v>2008</v>
      </c>
      <c r="C36" s="11">
        <v>5223660.000000001</v>
      </c>
      <c r="D36" s="1">
        <v>5140910</v>
      </c>
      <c r="E36" s="1">
        <v>5125589.999999999</v>
      </c>
      <c r="F36" s="1">
        <v>4897420</v>
      </c>
      <c r="G36" s="1">
        <v>4859130</v>
      </c>
      <c r="H36" s="1">
        <v>5207510</v>
      </c>
      <c r="I36" s="1">
        <v>4820450</v>
      </c>
      <c r="J36" s="1">
        <v>4414520</v>
      </c>
      <c r="K36" s="1">
        <v>5143100</v>
      </c>
      <c r="L36" s="1">
        <v>4712290.000000001</v>
      </c>
      <c r="M36" s="1">
        <v>4220390</v>
      </c>
      <c r="N36" s="1">
        <v>4941290</v>
      </c>
      <c r="O36" s="12">
        <f t="shared" si="3"/>
        <v>58706260</v>
      </c>
      <c r="P36" s="10">
        <f>+O36/O35-1</f>
        <v>0.240864344236134</v>
      </c>
    </row>
    <row r="37" spans="2:16" ht="15">
      <c r="B37" s="47">
        <v>2009</v>
      </c>
      <c r="C37" s="11">
        <v>4561640</v>
      </c>
      <c r="D37" s="1">
        <v>4574429.999999999</v>
      </c>
      <c r="E37" s="1">
        <v>4498500</v>
      </c>
      <c r="F37" s="1">
        <v>5166110.000000001</v>
      </c>
      <c r="G37" s="1">
        <v>4402760</v>
      </c>
      <c r="H37" s="1">
        <v>5052320</v>
      </c>
      <c r="I37" s="1">
        <v>5298960</v>
      </c>
      <c r="J37" s="1">
        <v>4930660</v>
      </c>
      <c r="K37" s="1">
        <v>4892140</v>
      </c>
      <c r="L37" s="1">
        <v>5619790</v>
      </c>
      <c r="M37" s="1">
        <v>5412300</v>
      </c>
      <c r="N37" s="1">
        <v>3910510</v>
      </c>
      <c r="O37" s="12">
        <f t="shared" si="3"/>
        <v>58320120</v>
      </c>
      <c r="P37" s="10">
        <f>+O37/O36-1</f>
        <v>-0.00657749275801256</v>
      </c>
    </row>
    <row r="38" spans="2:16" ht="15">
      <c r="B38" s="47">
        <v>2010</v>
      </c>
      <c r="C38" s="11">
        <v>4719349.999999999</v>
      </c>
      <c r="D38" s="1">
        <v>4666420</v>
      </c>
      <c r="E38" s="1">
        <v>6744019.999999999</v>
      </c>
      <c r="F38" s="1">
        <v>5622769.999999999</v>
      </c>
      <c r="G38" s="1">
        <v>5672990</v>
      </c>
      <c r="H38" s="1">
        <v>6211160</v>
      </c>
      <c r="I38" s="1">
        <v>4418629.999999999</v>
      </c>
      <c r="J38" s="1">
        <v>3614850</v>
      </c>
      <c r="K38" s="1">
        <v>3797170</v>
      </c>
      <c r="L38" s="1">
        <v>4072959.9999999995</v>
      </c>
      <c r="M38" s="1">
        <v>3987950.0000000005</v>
      </c>
      <c r="N38" s="1">
        <v>5272490.000000001</v>
      </c>
      <c r="O38" s="12">
        <f t="shared" si="3"/>
        <v>58800760</v>
      </c>
      <c r="P38" s="10">
        <f>+O38/O37-1</f>
        <v>0.008241409654163867</v>
      </c>
    </row>
    <row r="39" spans="2:16" ht="15">
      <c r="B39" s="47">
        <v>2011</v>
      </c>
      <c r="C39" s="11">
        <v>4630220</v>
      </c>
      <c r="D39" s="1">
        <v>5330530</v>
      </c>
      <c r="E39" s="1">
        <v>6036629.999999999</v>
      </c>
      <c r="F39" s="1">
        <v>4950580</v>
      </c>
      <c r="G39" s="1">
        <v>5644500</v>
      </c>
      <c r="H39" s="1">
        <v>4407220</v>
      </c>
      <c r="I39" s="1">
        <v>7345320</v>
      </c>
      <c r="J39" s="1">
        <v>7033000</v>
      </c>
      <c r="K39" s="1">
        <v>6781969.999999999</v>
      </c>
      <c r="L39" s="1">
        <v>6739110</v>
      </c>
      <c r="M39" s="1">
        <v>6459610</v>
      </c>
      <c r="N39" s="1">
        <v>7325470</v>
      </c>
      <c r="O39" s="12">
        <f t="shared" si="3"/>
        <v>72684160</v>
      </c>
      <c r="P39" s="10">
        <f>+O39/O38-1</f>
        <v>0.23610919314648315</v>
      </c>
    </row>
    <row r="40" spans="2:16" ht="15">
      <c r="B40" s="47">
        <v>2012</v>
      </c>
      <c r="C40" s="11">
        <v>7479280</v>
      </c>
      <c r="D40" s="1">
        <v>6972820</v>
      </c>
      <c r="E40" s="1">
        <v>7426920</v>
      </c>
      <c r="F40" s="1">
        <v>7934570</v>
      </c>
      <c r="G40" s="1">
        <v>7893190</v>
      </c>
      <c r="H40" s="1">
        <v>8799430</v>
      </c>
      <c r="I40" s="1">
        <v>9324110</v>
      </c>
      <c r="J40" s="1">
        <v>9065290</v>
      </c>
      <c r="K40" s="1">
        <v>8176680</v>
      </c>
      <c r="L40" s="1">
        <v>9065860</v>
      </c>
      <c r="M40" s="1">
        <v>8080800</v>
      </c>
      <c r="N40" s="1">
        <v>8830689.999999998</v>
      </c>
      <c r="O40" s="12">
        <f t="shared" si="3"/>
        <v>99049640</v>
      </c>
      <c r="P40" s="10">
        <f>+O40/O39-1</f>
        <v>0.3627403824987452</v>
      </c>
    </row>
    <row r="41" spans="2:16" ht="15">
      <c r="B41" s="47">
        <v>2013</v>
      </c>
      <c r="C41" s="11">
        <v>9463869.999999998</v>
      </c>
      <c r="D41" s="1">
        <v>8109020</v>
      </c>
      <c r="E41" s="1">
        <v>7719010</v>
      </c>
      <c r="F41" s="1">
        <v>9236950</v>
      </c>
      <c r="G41" s="1">
        <v>10019070</v>
      </c>
      <c r="H41" s="1">
        <v>9586630.000000002</v>
      </c>
      <c r="I41" s="1">
        <v>10993160</v>
      </c>
      <c r="J41" s="1">
        <v>10148400</v>
      </c>
      <c r="K41" s="1">
        <v>8113750</v>
      </c>
      <c r="L41" s="1">
        <v>10360189.999999998</v>
      </c>
      <c r="M41" s="1">
        <v>9568110</v>
      </c>
      <c r="N41" s="1">
        <v>9155400</v>
      </c>
      <c r="O41" s="12">
        <f aca="true" t="shared" si="4" ref="O41:O46">SUM(C41:N41)</f>
        <v>112473560</v>
      </c>
      <c r="P41" s="10">
        <f aca="true" t="shared" si="5" ref="P41:P46">O41/O40-1</f>
        <v>0.1355271962623994</v>
      </c>
    </row>
    <row r="42" spans="2:16" ht="15">
      <c r="B42" s="47">
        <v>2014</v>
      </c>
      <c r="C42" s="11">
        <v>9955330</v>
      </c>
      <c r="D42" s="1">
        <v>9026529.999999998</v>
      </c>
      <c r="E42" s="1">
        <v>9389279.999999998</v>
      </c>
      <c r="F42" s="1">
        <v>10895150</v>
      </c>
      <c r="G42" s="1">
        <v>9687760</v>
      </c>
      <c r="H42" s="1">
        <v>10533300</v>
      </c>
      <c r="I42" s="1">
        <v>12550170</v>
      </c>
      <c r="J42" s="1">
        <v>10642670</v>
      </c>
      <c r="K42" s="1">
        <v>11112340</v>
      </c>
      <c r="L42" s="1">
        <v>11269240</v>
      </c>
      <c r="M42" s="1">
        <v>10079869.999999998</v>
      </c>
      <c r="N42" s="1">
        <v>10382160</v>
      </c>
      <c r="O42" s="12">
        <f t="shared" si="4"/>
        <v>125523800</v>
      </c>
      <c r="P42" s="10">
        <f t="shared" si="5"/>
        <v>0.11602940282142749</v>
      </c>
    </row>
    <row r="43" spans="2:16" ht="15">
      <c r="B43" s="47">
        <v>2015</v>
      </c>
      <c r="C43" s="11">
        <v>9836800</v>
      </c>
      <c r="D43" s="1">
        <v>9510240</v>
      </c>
      <c r="E43" s="1">
        <v>12137520</v>
      </c>
      <c r="F43" s="1">
        <v>10950560.000000002</v>
      </c>
      <c r="G43" s="1">
        <v>9800279.999999998</v>
      </c>
      <c r="H43" s="1">
        <v>11635700</v>
      </c>
      <c r="I43" s="1">
        <v>11139710</v>
      </c>
      <c r="J43" s="1">
        <v>11373260</v>
      </c>
      <c r="K43" s="1">
        <v>11705840</v>
      </c>
      <c r="L43" s="1">
        <v>11115869.999999998</v>
      </c>
      <c r="M43" s="1">
        <v>11194150</v>
      </c>
      <c r="N43" s="1">
        <v>10860420</v>
      </c>
      <c r="O43" s="12">
        <f t="shared" si="4"/>
        <v>131260350</v>
      </c>
      <c r="P43" s="10">
        <f t="shared" si="5"/>
        <v>0.04570089496971885</v>
      </c>
    </row>
    <row r="44" spans="2:16" ht="15">
      <c r="B44" s="47">
        <v>2016</v>
      </c>
      <c r="C44" s="11">
        <v>9531740</v>
      </c>
      <c r="D44" s="1">
        <v>10013470.000000002</v>
      </c>
      <c r="E44" s="1">
        <v>11769939.999999998</v>
      </c>
      <c r="F44" s="1">
        <v>11789480</v>
      </c>
      <c r="G44" s="1">
        <v>12239040</v>
      </c>
      <c r="H44" s="1">
        <v>11320770</v>
      </c>
      <c r="I44" s="1">
        <v>12130130.000000002</v>
      </c>
      <c r="J44" s="1">
        <v>12397330</v>
      </c>
      <c r="K44" s="1">
        <v>10343510</v>
      </c>
      <c r="L44" s="1">
        <v>9370740</v>
      </c>
      <c r="M44" s="1">
        <v>12047170</v>
      </c>
      <c r="N44" s="1">
        <v>11377020</v>
      </c>
      <c r="O44" s="12">
        <f t="shared" si="4"/>
        <v>134330340</v>
      </c>
      <c r="P44" s="10">
        <f t="shared" si="5"/>
        <v>0.02338855564532616</v>
      </c>
    </row>
    <row r="45" spans="2:16" ht="15">
      <c r="B45" s="47">
        <v>2017</v>
      </c>
      <c r="C45" s="11">
        <v>12274560</v>
      </c>
      <c r="D45" s="1">
        <v>11824400</v>
      </c>
      <c r="E45" s="1">
        <v>12203320</v>
      </c>
      <c r="F45" s="1">
        <v>13032470</v>
      </c>
      <c r="G45" s="1">
        <v>14030920</v>
      </c>
      <c r="H45" s="1">
        <v>14216460</v>
      </c>
      <c r="I45" s="1">
        <v>13426300</v>
      </c>
      <c r="J45" s="1">
        <v>14435540</v>
      </c>
      <c r="K45" s="1">
        <v>12990020</v>
      </c>
      <c r="L45" s="1">
        <v>12872600</v>
      </c>
      <c r="M45" s="1">
        <v>11985450</v>
      </c>
      <c r="N45" s="1">
        <v>11893830</v>
      </c>
      <c r="O45" s="12">
        <f t="shared" si="4"/>
        <v>155185870</v>
      </c>
      <c r="P45" s="10">
        <f t="shared" si="5"/>
        <v>0.15525554390765328</v>
      </c>
    </row>
    <row r="46" spans="2:16" s="44" customFormat="1" ht="15">
      <c r="B46" s="47">
        <v>2018</v>
      </c>
      <c r="C46" s="11">
        <v>9478540</v>
      </c>
      <c r="D46" s="1">
        <v>7580270</v>
      </c>
      <c r="E46" s="1">
        <v>7779940</v>
      </c>
      <c r="F46" s="1">
        <v>9877770</v>
      </c>
      <c r="G46" s="1">
        <v>9171260</v>
      </c>
      <c r="H46" s="1">
        <v>8067770</v>
      </c>
      <c r="I46" s="1">
        <v>8839030</v>
      </c>
      <c r="J46" s="1">
        <v>8842210</v>
      </c>
      <c r="K46" s="1">
        <v>8473770</v>
      </c>
      <c r="L46" s="1">
        <v>8996160</v>
      </c>
      <c r="M46" s="1">
        <v>8594820</v>
      </c>
      <c r="N46" s="1">
        <v>9025300</v>
      </c>
      <c r="O46" s="12">
        <f t="shared" si="4"/>
        <v>104726840</v>
      </c>
      <c r="P46" s="10">
        <f t="shared" si="5"/>
        <v>-0.32515221907767766</v>
      </c>
    </row>
    <row r="47" spans="2:16" s="44" customFormat="1" ht="15">
      <c r="B47" s="47">
        <v>2019</v>
      </c>
      <c r="C47" s="11">
        <v>7826460</v>
      </c>
      <c r="D47" s="1">
        <v>7349880</v>
      </c>
      <c r="E47" s="1">
        <v>9481190</v>
      </c>
      <c r="F47" s="1">
        <v>9177260</v>
      </c>
      <c r="G47" s="1">
        <v>9493620</v>
      </c>
      <c r="H47" s="1">
        <v>9331970</v>
      </c>
      <c r="I47" s="1">
        <v>10647510</v>
      </c>
      <c r="J47" s="1">
        <v>9636440</v>
      </c>
      <c r="K47" s="1">
        <v>8831600</v>
      </c>
      <c r="L47" s="1">
        <v>10075330</v>
      </c>
      <c r="M47" s="1">
        <v>8843370</v>
      </c>
      <c r="N47" s="1">
        <v>10028150</v>
      </c>
      <c r="O47" s="12">
        <f>SUM(C47:N47)</f>
        <v>110722780</v>
      </c>
      <c r="P47" s="10">
        <f>O47/O46-1</f>
        <v>0.05725313587233227</v>
      </c>
    </row>
    <row r="48" spans="2:16" s="44" customFormat="1" ht="15">
      <c r="B48" s="47" t="s">
        <v>25</v>
      </c>
      <c r="C48" s="11">
        <v>10170330</v>
      </c>
      <c r="D48" s="1">
        <v>9264810</v>
      </c>
      <c r="E48" s="1">
        <v>13081810</v>
      </c>
      <c r="F48" s="1">
        <v>12249870</v>
      </c>
      <c r="G48" s="1">
        <v>10481360</v>
      </c>
      <c r="H48" s="1">
        <v>11864190</v>
      </c>
      <c r="I48" s="1">
        <v>11211340</v>
      </c>
      <c r="J48" s="1">
        <v>11120660</v>
      </c>
      <c r="K48" s="1">
        <v>10988210</v>
      </c>
      <c r="L48" s="1">
        <v>10078670</v>
      </c>
      <c r="M48" s="1">
        <v>9417420</v>
      </c>
      <c r="N48" s="1">
        <v>10379910</v>
      </c>
      <c r="O48" s="12">
        <f>SUM(C48:N48)</f>
        <v>130308580</v>
      </c>
      <c r="P48" s="10">
        <f>O48/O47-1</f>
        <v>0.1768904285098334</v>
      </c>
    </row>
    <row r="49" spans="2:16" s="44" customFormat="1" ht="15">
      <c r="B49" s="47" t="s">
        <v>27</v>
      </c>
      <c r="C49" s="11">
        <v>9301500</v>
      </c>
      <c r="D49" s="1">
        <v>9429060</v>
      </c>
      <c r="E49" s="1">
        <v>11132955.88</v>
      </c>
      <c r="F49" s="1">
        <v>8916047.56</v>
      </c>
      <c r="G49" s="1">
        <v>10762825.79</v>
      </c>
      <c r="H49" s="1">
        <v>10100507.27</v>
      </c>
      <c r="I49" s="1">
        <v>10396567.53</v>
      </c>
      <c r="J49" s="1">
        <v>10189998.44</v>
      </c>
      <c r="K49" s="1">
        <v>9464014.34</v>
      </c>
      <c r="L49" s="1">
        <v>8665900.78</v>
      </c>
      <c r="M49" s="1">
        <v>7680463.22</v>
      </c>
      <c r="N49" s="1">
        <v>8680386.8</v>
      </c>
      <c r="O49" s="12">
        <f>SUM(C49:N49)</f>
        <v>114720227.61</v>
      </c>
      <c r="P49" s="10">
        <f>O49/O48-1</f>
        <v>-0.11962644662385236</v>
      </c>
    </row>
    <row r="50" spans="2:16" s="44" customFormat="1" ht="15.75" thickBot="1">
      <c r="B50" s="48" t="s">
        <v>33</v>
      </c>
      <c r="C50" s="17">
        <v>8045121.18</v>
      </c>
      <c r="D50" s="18">
        <v>7512090.92</v>
      </c>
      <c r="E50" s="18">
        <v>9577352.35</v>
      </c>
      <c r="F50" s="18">
        <v>7685874.6</v>
      </c>
      <c r="G50" s="18">
        <v>10547295.69</v>
      </c>
      <c r="H50" s="18">
        <v>9539206.61</v>
      </c>
      <c r="I50" s="18">
        <v>9367872.62</v>
      </c>
      <c r="J50" s="18">
        <v>11032568.52</v>
      </c>
      <c r="K50" s="18">
        <v>10682923.64</v>
      </c>
      <c r="L50" s="18">
        <v>10467319.53</v>
      </c>
      <c r="M50" s="18">
        <v>10459240.92</v>
      </c>
      <c r="N50" s="18"/>
      <c r="O50" s="19"/>
      <c r="P50" s="20"/>
    </row>
    <row r="51" ht="15.75" thickBot="1">
      <c r="B51" s="49" t="s">
        <v>0</v>
      </c>
    </row>
    <row r="52" spans="2:14" ht="15.75" thickBot="1">
      <c r="B52" s="49"/>
      <c r="G52" s="67" t="s">
        <v>31</v>
      </c>
      <c r="H52" s="68"/>
      <c r="I52" s="69"/>
      <c r="L52" s="44"/>
      <c r="M52" s="44"/>
      <c r="N52" s="44"/>
    </row>
    <row r="53" ht="15.75" thickBot="1"/>
    <row r="54" spans="2:18" ht="15.75" thickBot="1">
      <c r="B54" s="46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G54" s="13" t="s">
        <v>6</v>
      </c>
      <c r="H54" s="13" t="s">
        <v>7</v>
      </c>
      <c r="I54" s="13" t="s">
        <v>8</v>
      </c>
      <c r="J54" s="13" t="s">
        <v>9</v>
      </c>
      <c r="K54" s="13" t="s">
        <v>10</v>
      </c>
      <c r="L54" s="13" t="s">
        <v>11</v>
      </c>
      <c r="M54" s="13" t="s">
        <v>12</v>
      </c>
      <c r="N54" s="13" t="s">
        <v>13</v>
      </c>
      <c r="O54" s="5" t="s">
        <v>16</v>
      </c>
      <c r="P54" s="6" t="s">
        <v>15</v>
      </c>
      <c r="Q54" s="5" t="s">
        <v>26</v>
      </c>
      <c r="R54" s="60" t="s">
        <v>15</v>
      </c>
    </row>
    <row r="55" spans="2:18" ht="15">
      <c r="B55" s="50">
        <v>2007</v>
      </c>
      <c r="C55" s="52">
        <v>128.46570714994718</v>
      </c>
      <c r="D55" s="53">
        <v>130.9611346277417</v>
      </c>
      <c r="E55" s="53">
        <v>132.12343854227154</v>
      </c>
      <c r="F55" s="53">
        <v>128.7636639272321</v>
      </c>
      <c r="G55" s="53">
        <v>119.82701328106317</v>
      </c>
      <c r="H55" s="53">
        <v>136.6936713642352</v>
      </c>
      <c r="I55" s="53">
        <v>143.07588998600232</v>
      </c>
      <c r="J55" s="53">
        <v>146.65341884201973</v>
      </c>
      <c r="K55" s="53">
        <v>152.4114152149837</v>
      </c>
      <c r="L55" s="53">
        <v>148.20589310094556</v>
      </c>
      <c r="M55" s="53">
        <v>164.544848175458</v>
      </c>
      <c r="N55" s="53">
        <v>162.76464877908828</v>
      </c>
      <c r="O55" s="14">
        <f aca="true" t="shared" si="6" ref="O55:O60">AVERAGE(C55:N55)</f>
        <v>141.2075619159157</v>
      </c>
      <c r="P55" s="10"/>
      <c r="Q55" s="9">
        <f aca="true" t="shared" si="7" ref="Q55:Q69">SUM(C35:N35)/SUM(C15:N15)</f>
        <v>141.48519020487652</v>
      </c>
      <c r="R55" s="10"/>
    </row>
    <row r="56" spans="2:18" ht="15">
      <c r="B56" s="50">
        <v>2008</v>
      </c>
      <c r="C56" s="54">
        <v>171.66106694428672</v>
      </c>
      <c r="D56" s="55">
        <v>194.44198598298743</v>
      </c>
      <c r="E56" s="55">
        <v>192.89882840152504</v>
      </c>
      <c r="F56" s="55">
        <v>191.35480240999632</v>
      </c>
      <c r="G56" s="55">
        <v>184.96794076311795</v>
      </c>
      <c r="H56" s="55">
        <v>190.04068304303905</v>
      </c>
      <c r="I56" s="55">
        <v>195.62720668804025</v>
      </c>
      <c r="J56" s="55">
        <v>196.37544483985766</v>
      </c>
      <c r="K56" s="55">
        <v>190.15276997249254</v>
      </c>
      <c r="L56" s="55">
        <v>188.92385778661583</v>
      </c>
      <c r="M56" s="55">
        <v>193.98918908980593</v>
      </c>
      <c r="N56" s="55">
        <v>187.72314797156167</v>
      </c>
      <c r="O56" s="15">
        <f t="shared" si="6"/>
        <v>189.84641032444384</v>
      </c>
      <c r="P56" s="10">
        <f aca="true" t="shared" si="8" ref="P56:P62">+O56/O55-1</f>
        <v>0.3444493180718673</v>
      </c>
      <c r="Q56" s="12">
        <f t="shared" si="7"/>
        <v>189.43895874023812</v>
      </c>
      <c r="R56" s="10">
        <f>+Q56/Q55-1</f>
        <v>0.33893136423623216</v>
      </c>
    </row>
    <row r="57" spans="2:18" ht="15">
      <c r="B57" s="50">
        <v>2009</v>
      </c>
      <c r="C57" s="54">
        <v>193.91067332527362</v>
      </c>
      <c r="D57" s="55">
        <v>189.71590909090907</v>
      </c>
      <c r="E57" s="55">
        <v>190.46429508946338</v>
      </c>
      <c r="F57" s="55">
        <v>189.37547746091238</v>
      </c>
      <c r="G57" s="55">
        <v>190.09861660420373</v>
      </c>
      <c r="H57" s="55">
        <v>194.23722505947467</v>
      </c>
      <c r="I57" s="55">
        <v>195.667875368334</v>
      </c>
      <c r="J57" s="55">
        <v>195.0712527990758</v>
      </c>
      <c r="K57" s="55">
        <v>196.85539349027664</v>
      </c>
      <c r="L57" s="55">
        <v>188.88272700384502</v>
      </c>
      <c r="M57" s="55">
        <v>191.2000565231215</v>
      </c>
      <c r="N57" s="55">
        <v>184.9920525289988</v>
      </c>
      <c r="O57" s="15">
        <f t="shared" si="6"/>
        <v>191.70596286199074</v>
      </c>
      <c r="P57" s="10">
        <f t="shared" si="8"/>
        <v>0.009795036600212637</v>
      </c>
      <c r="Q57" s="12">
        <f t="shared" si="7"/>
        <v>191.77066170080764</v>
      </c>
      <c r="R57" s="10">
        <f>+Q57/Q56-1</f>
        <v>0.012308465883022368</v>
      </c>
    </row>
    <row r="58" spans="2:18" ht="15">
      <c r="B58" s="50">
        <v>2010</v>
      </c>
      <c r="C58" s="54">
        <v>203.86313370425404</v>
      </c>
      <c r="D58" s="55">
        <v>192.9877236777023</v>
      </c>
      <c r="E58" s="55">
        <v>195.34679746907304</v>
      </c>
      <c r="F58" s="55">
        <v>196.34359264458362</v>
      </c>
      <c r="G58" s="55">
        <v>196.09692798221332</v>
      </c>
      <c r="H58" s="55">
        <v>196.34071554563673</v>
      </c>
      <c r="I58" s="55">
        <v>198.33909084053616</v>
      </c>
      <c r="J58" s="55">
        <v>195.6655177042692</v>
      </c>
      <c r="K58" s="55">
        <v>197.28838040609347</v>
      </c>
      <c r="L58" s="55">
        <v>202.79171199609647</v>
      </c>
      <c r="M58" s="55">
        <v>197.9190447358234</v>
      </c>
      <c r="N58" s="55">
        <v>211.9986007462687</v>
      </c>
      <c r="O58" s="15">
        <f t="shared" si="6"/>
        <v>198.74843645437917</v>
      </c>
      <c r="P58" s="10">
        <f t="shared" si="8"/>
        <v>0.03673580877324256</v>
      </c>
      <c r="Q58" s="12">
        <f t="shared" si="7"/>
        <v>198.54512202043927</v>
      </c>
      <c r="R58" s="10">
        <f>+Q58/Q57-1</f>
        <v>0.035325843168862114</v>
      </c>
    </row>
    <row r="59" spans="2:18" ht="15">
      <c r="B59" s="50">
        <v>2011</v>
      </c>
      <c r="C59" s="54">
        <v>209.7437895232746</v>
      </c>
      <c r="D59" s="55">
        <v>212.00749946705105</v>
      </c>
      <c r="E59" s="55">
        <v>213.19849123773596</v>
      </c>
      <c r="F59" s="55">
        <v>213.1691219150076</v>
      </c>
      <c r="G59" s="55">
        <v>211.091730753984</v>
      </c>
      <c r="H59" s="55">
        <v>208.48171204753166</v>
      </c>
      <c r="I59" s="55">
        <v>215.65369140758034</v>
      </c>
      <c r="J59" s="55">
        <v>214.45002244208968</v>
      </c>
      <c r="K59" s="55">
        <v>220.62835441489634</v>
      </c>
      <c r="L59" s="55">
        <v>219.9960369367937</v>
      </c>
      <c r="M59" s="55">
        <v>220.23577560915405</v>
      </c>
      <c r="N59" s="55">
        <v>217.70769839328653</v>
      </c>
      <c r="O59" s="15">
        <f t="shared" si="6"/>
        <v>214.69699367903215</v>
      </c>
      <c r="P59" s="10">
        <f t="shared" si="8"/>
        <v>0.08024494435866325</v>
      </c>
      <c r="Q59" s="12">
        <f t="shared" si="7"/>
        <v>215.14165429431225</v>
      </c>
      <c r="R59" s="10">
        <f>+Q59/Q58-1</f>
        <v>0.08359073295270614</v>
      </c>
    </row>
    <row r="60" spans="2:18" ht="15">
      <c r="B60" s="47">
        <v>2012</v>
      </c>
      <c r="C60" s="54">
        <v>225.18496751665114</v>
      </c>
      <c r="D60" s="55">
        <v>228.13303316144666</v>
      </c>
      <c r="E60" s="55">
        <v>223.96671734896785</v>
      </c>
      <c r="F60" s="55">
        <v>226.5458128438879</v>
      </c>
      <c r="G60" s="55">
        <v>226.86541510945352</v>
      </c>
      <c r="H60" s="55">
        <v>239.026350015918</v>
      </c>
      <c r="I60" s="55">
        <v>237.92216076907866</v>
      </c>
      <c r="J60" s="55">
        <v>239.8959787151725</v>
      </c>
      <c r="K60" s="55">
        <v>243.23781628921233</v>
      </c>
      <c r="L60" s="55">
        <v>240.58618378138533</v>
      </c>
      <c r="M60" s="55">
        <v>243.00833784919217</v>
      </c>
      <c r="N60" s="55">
        <v>243.88646770621017</v>
      </c>
      <c r="O60" s="15">
        <f t="shared" si="6"/>
        <v>234.8549367588814</v>
      </c>
      <c r="P60" s="10">
        <f t="shared" si="8"/>
        <v>0.09389019722365077</v>
      </c>
      <c r="Q60" s="12">
        <f t="shared" si="7"/>
        <v>235.10055777543033</v>
      </c>
      <c r="R60" s="10">
        <f>+Q60/Q59-1</f>
        <v>0.09277098638376402</v>
      </c>
    </row>
    <row r="61" spans="2:18" ht="15">
      <c r="B61" s="47">
        <v>2013</v>
      </c>
      <c r="C61" s="54">
        <v>245.93400333772158</v>
      </c>
      <c r="D61" s="55">
        <v>246.42998020420606</v>
      </c>
      <c r="E61" s="55">
        <v>248.10203315479697</v>
      </c>
      <c r="F61" s="55">
        <v>248.04179649076823</v>
      </c>
      <c r="G61" s="55">
        <v>254.28085516345917</v>
      </c>
      <c r="H61" s="55">
        <v>264.96962004814253</v>
      </c>
      <c r="I61" s="55">
        <v>258.1734558431884</v>
      </c>
      <c r="J61" s="55">
        <v>260.04428880895284</v>
      </c>
      <c r="K61" s="55">
        <v>255.2709057079377</v>
      </c>
      <c r="L61" s="55">
        <v>248.2578537064385</v>
      </c>
      <c r="M61" s="55">
        <v>268.5953394415987</v>
      </c>
      <c r="N61" s="55">
        <v>259.7808685920918</v>
      </c>
      <c r="O61" s="15">
        <f aca="true" t="shared" si="9" ref="O61:O66">AVERAGE(C61:N61)</f>
        <v>254.82341670827523</v>
      </c>
      <c r="P61" s="10">
        <f t="shared" si="8"/>
        <v>0.08502474005856175</v>
      </c>
      <c r="Q61" s="12">
        <f t="shared" si="7"/>
        <v>254.8635603119819</v>
      </c>
      <c r="R61" s="10">
        <f aca="true" t="shared" si="10" ref="R61:R66">Q61/Q60-1</f>
        <v>0.08406191258563211</v>
      </c>
    </row>
    <row r="62" spans="2:18" ht="15">
      <c r="B62" s="47">
        <v>2014</v>
      </c>
      <c r="C62" s="54">
        <v>269.81034763592453</v>
      </c>
      <c r="D62" s="55">
        <v>272.81486641893326</v>
      </c>
      <c r="E62" s="55">
        <v>274.0146753552614</v>
      </c>
      <c r="F62" s="55">
        <v>274.13161608615894</v>
      </c>
      <c r="G62" s="55">
        <v>275.6810455195171</v>
      </c>
      <c r="H62" s="55">
        <v>277.17080687484014</v>
      </c>
      <c r="I62" s="55">
        <v>274.7326045173747</v>
      </c>
      <c r="J62" s="55">
        <v>278.6921305722151</v>
      </c>
      <c r="K62" s="55">
        <v>291.87313677851466</v>
      </c>
      <c r="L62" s="55">
        <v>297.456404652458</v>
      </c>
      <c r="M62" s="55">
        <v>289.0166797461781</v>
      </c>
      <c r="N62" s="55">
        <v>291.46456017378677</v>
      </c>
      <c r="O62" s="15">
        <f t="shared" si="9"/>
        <v>280.5715728609302</v>
      </c>
      <c r="P62" s="10">
        <f t="shared" si="8"/>
        <v>0.10104313208441029</v>
      </c>
      <c r="Q62" s="12">
        <f t="shared" si="7"/>
        <v>280.5237070666681</v>
      </c>
      <c r="R62" s="10">
        <f t="shared" si="10"/>
        <v>0.10068189710320019</v>
      </c>
    </row>
    <row r="63" spans="2:18" ht="15">
      <c r="B63" s="47">
        <v>2015</v>
      </c>
      <c r="C63" s="54">
        <v>296.0133827130327</v>
      </c>
      <c r="D63" s="55">
        <v>295.86876824633583</v>
      </c>
      <c r="E63" s="55">
        <v>305.066214654163</v>
      </c>
      <c r="F63" s="55">
        <v>304.3394642787663</v>
      </c>
      <c r="G63" s="55">
        <v>304.0981327666926</v>
      </c>
      <c r="H63" s="55">
        <v>300.411255953323</v>
      </c>
      <c r="I63" s="55">
        <v>313.7145843905752</v>
      </c>
      <c r="J63" s="55">
        <v>301.06076957876013</v>
      </c>
      <c r="K63" s="55">
        <v>304.4962321132681</v>
      </c>
      <c r="L63" s="55">
        <v>309.2777739752897</v>
      </c>
      <c r="M63" s="55">
        <v>315.42306248753147</v>
      </c>
      <c r="N63" s="55">
        <v>308.5133611514887</v>
      </c>
      <c r="O63" s="15">
        <f t="shared" si="9"/>
        <v>304.8569168591022</v>
      </c>
      <c r="P63" s="10">
        <f aca="true" t="shared" si="11" ref="P63:P68">+O63/O62-1</f>
        <v>0.08655668053088705</v>
      </c>
      <c r="Q63" s="12">
        <f t="shared" si="7"/>
        <v>304.92688847936273</v>
      </c>
      <c r="R63" s="10">
        <f t="shared" si="10"/>
        <v>0.08699151193982702</v>
      </c>
    </row>
    <row r="64" spans="2:18" ht="15">
      <c r="B64" s="47">
        <v>2016</v>
      </c>
      <c r="C64" s="54">
        <v>313.90589679683427</v>
      </c>
      <c r="D64" s="55">
        <v>317.2711211600052</v>
      </c>
      <c r="E64" s="55">
        <v>312.3449048378147</v>
      </c>
      <c r="F64" s="55">
        <v>310.71300843284365</v>
      </c>
      <c r="G64" s="55">
        <v>307.86753815442074</v>
      </c>
      <c r="H64" s="55">
        <v>307.71214997065783</v>
      </c>
      <c r="I64" s="55">
        <v>318.5780488157192</v>
      </c>
      <c r="J64" s="55">
        <v>319.9374542410262</v>
      </c>
      <c r="K64" s="55">
        <v>319.0378443568125</v>
      </c>
      <c r="L64" s="55">
        <v>330.3531044217638</v>
      </c>
      <c r="M64" s="55">
        <v>328.4322278333866</v>
      </c>
      <c r="N64" s="55">
        <v>328.61891047295103</v>
      </c>
      <c r="O64" s="15">
        <f t="shared" si="9"/>
        <v>317.8976841245197</v>
      </c>
      <c r="P64" s="10">
        <f t="shared" si="11"/>
        <v>0.042776681597959554</v>
      </c>
      <c r="Q64" s="12">
        <f t="shared" si="7"/>
        <v>317.55845845651794</v>
      </c>
      <c r="R64" s="10">
        <f t="shared" si="10"/>
        <v>0.041424913493681936</v>
      </c>
    </row>
    <row r="65" spans="2:18" ht="15">
      <c r="B65" s="47">
        <v>2017</v>
      </c>
      <c r="C65" s="54">
        <v>321.2121450020608</v>
      </c>
      <c r="D65" s="55">
        <v>335.3253473168499</v>
      </c>
      <c r="E65" s="55">
        <v>329.0875509576135</v>
      </c>
      <c r="F65" s="55">
        <v>334.9792097788194</v>
      </c>
      <c r="G65" s="55">
        <v>336.75926819304857</v>
      </c>
      <c r="H65" s="55">
        <v>335.5220862492318</v>
      </c>
      <c r="I65" s="55">
        <v>337.33133809965045</v>
      </c>
      <c r="J65" s="55">
        <v>339.4609603928429</v>
      </c>
      <c r="K65" s="55">
        <v>343.3781645130448</v>
      </c>
      <c r="L65" s="55">
        <v>345.66669316153207</v>
      </c>
      <c r="M65" s="55">
        <v>343.7918429304594</v>
      </c>
      <c r="N65" s="55">
        <v>347.4097536667821</v>
      </c>
      <c r="O65" s="15">
        <f t="shared" si="9"/>
        <v>337.4936966884946</v>
      </c>
      <c r="P65" s="10">
        <f t="shared" si="11"/>
        <v>0.06164251437673007</v>
      </c>
      <c r="Q65" s="12">
        <f t="shared" si="7"/>
        <v>337.3652220613118</v>
      </c>
      <c r="R65" s="10">
        <f t="shared" si="10"/>
        <v>0.062372023409686284</v>
      </c>
    </row>
    <row r="66" spans="2:18" s="44" customFormat="1" ht="15">
      <c r="B66" s="47">
        <v>2018</v>
      </c>
      <c r="C66" s="54">
        <v>341.06521574078505</v>
      </c>
      <c r="D66" s="55">
        <v>338.7740837224851</v>
      </c>
      <c r="E66" s="55">
        <v>356.4420758833463</v>
      </c>
      <c r="F66" s="55">
        <v>354.6477602959033</v>
      </c>
      <c r="G66" s="55">
        <v>356.1984976469661</v>
      </c>
      <c r="H66" s="55">
        <v>357.43345890527786</v>
      </c>
      <c r="I66" s="55">
        <v>356.20050324887285</v>
      </c>
      <c r="J66" s="55">
        <v>354.8221276623066</v>
      </c>
      <c r="K66" s="55">
        <v>336.34466698235394</v>
      </c>
      <c r="L66" s="55">
        <v>363.5603874944887</v>
      </c>
      <c r="M66" s="55">
        <v>363.4639025634151</v>
      </c>
      <c r="N66" s="55">
        <v>360.0993641714439</v>
      </c>
      <c r="O66" s="15">
        <f t="shared" si="9"/>
        <v>353.2543370264704</v>
      </c>
      <c r="P66" s="10">
        <f t="shared" si="11"/>
        <v>0.0466990657681019</v>
      </c>
      <c r="Q66" s="12">
        <f t="shared" si="7"/>
        <v>353.1529504605509</v>
      </c>
      <c r="R66" s="10">
        <f t="shared" si="10"/>
        <v>0.04679714258267542</v>
      </c>
    </row>
    <row r="67" spans="2:18" s="44" customFormat="1" ht="15">
      <c r="B67" s="47">
        <v>2019</v>
      </c>
      <c r="C67" s="54">
        <v>362.5397040097055</v>
      </c>
      <c r="D67" s="55">
        <v>367.1619020595871</v>
      </c>
      <c r="E67" s="55">
        <v>353.0348998966348</v>
      </c>
      <c r="F67" s="55">
        <v>375.8984525399153</v>
      </c>
      <c r="G67" s="55">
        <v>377.08858798622504</v>
      </c>
      <c r="H67" s="55">
        <v>366.5152737444298</v>
      </c>
      <c r="I67" s="55">
        <v>372.5964533120198</v>
      </c>
      <c r="J67" s="55">
        <v>374.25669590235594</v>
      </c>
      <c r="K67" s="55">
        <v>391.2909019858735</v>
      </c>
      <c r="L67" s="55">
        <v>387.28821410051944</v>
      </c>
      <c r="M67" s="55">
        <v>390.4154220663118</v>
      </c>
      <c r="N67" s="55">
        <v>386.4454028791062</v>
      </c>
      <c r="O67" s="15">
        <f>AVERAGE(C67:N67)</f>
        <v>375.3776592068903</v>
      </c>
      <c r="P67" s="10">
        <f t="shared" si="11"/>
        <v>0.06262717781936855</v>
      </c>
      <c r="Q67" s="12">
        <f t="shared" si="7"/>
        <v>375.2997034555992</v>
      </c>
      <c r="R67" s="10">
        <f>Q67/Q66-1</f>
        <v>0.0627115049333904</v>
      </c>
    </row>
    <row r="68" spans="2:18" s="44" customFormat="1" ht="15">
      <c r="B68" s="47" t="s">
        <v>25</v>
      </c>
      <c r="C68" s="54">
        <v>389.4463837419643</v>
      </c>
      <c r="D68" s="55">
        <v>385.142145932167</v>
      </c>
      <c r="E68" s="55">
        <v>388.05093086707893</v>
      </c>
      <c r="F68" s="55">
        <v>413.54406637300787</v>
      </c>
      <c r="G68" s="55">
        <v>417.90273539264604</v>
      </c>
      <c r="H68" s="55">
        <v>416.7173915257815</v>
      </c>
      <c r="I68" s="55">
        <v>407.82033896332166</v>
      </c>
      <c r="J68" s="55">
        <v>422.7878236729641</v>
      </c>
      <c r="K68" s="55">
        <v>441.62026688015794</v>
      </c>
      <c r="L68" s="55">
        <v>441.51459490289994</v>
      </c>
      <c r="M68" s="55">
        <v>439.8069923250868</v>
      </c>
      <c r="N68" s="55">
        <v>449.54720069987917</v>
      </c>
      <c r="O68" s="15">
        <f>AVERAGE(C68:N68)</f>
        <v>417.82507260641296</v>
      </c>
      <c r="P68" s="10">
        <f t="shared" si="11"/>
        <v>0.11307922130796721</v>
      </c>
      <c r="Q68" s="12">
        <f t="shared" si="7"/>
        <v>416.2408198669554</v>
      </c>
      <c r="R68" s="10">
        <f>Q68/Q67-1</f>
        <v>0.109089125396018</v>
      </c>
    </row>
    <row r="69" spans="2:18" s="44" customFormat="1" ht="15">
      <c r="B69" s="47" t="s">
        <v>27</v>
      </c>
      <c r="C69" s="54">
        <v>439.6049486808543</v>
      </c>
      <c r="D69" s="55">
        <v>443.8317940452829</v>
      </c>
      <c r="E69" s="55">
        <v>443.6037952521097</v>
      </c>
      <c r="F69" s="55">
        <v>453.3559684686403</v>
      </c>
      <c r="G69" s="55">
        <v>458.67435255893116</v>
      </c>
      <c r="H69" s="55">
        <v>458.75051129945683</v>
      </c>
      <c r="I69" s="55">
        <v>446.8964414009155</v>
      </c>
      <c r="J69" s="55">
        <v>456.01648461805587</v>
      </c>
      <c r="K69" s="55">
        <v>472.00677586046095</v>
      </c>
      <c r="L69" s="55">
        <v>466.8780435506411</v>
      </c>
      <c r="M69" s="55">
        <v>414.708254140353</v>
      </c>
      <c r="N69" s="55">
        <v>417.5788433581465</v>
      </c>
      <c r="O69" s="15">
        <f>AVERAGE(C69:N69)</f>
        <v>447.65885110282073</v>
      </c>
      <c r="P69" s="10">
        <f>+O69/O68-1</f>
        <v>0.07140255684107988</v>
      </c>
      <c r="Q69" s="12">
        <f t="shared" si="7"/>
        <v>447.8136615216992</v>
      </c>
      <c r="R69" s="10">
        <f>Q69/Q68-1</f>
        <v>0.07585234351795567</v>
      </c>
    </row>
    <row r="70" spans="2:18" s="44" customFormat="1" ht="15.75" thickBot="1">
      <c r="B70" s="48" t="s">
        <v>27</v>
      </c>
      <c r="C70" s="56">
        <v>407.56190364257077</v>
      </c>
      <c r="D70" s="57">
        <v>409.1029154765049</v>
      </c>
      <c r="E70" s="57">
        <v>405.66032904843814</v>
      </c>
      <c r="F70" s="57">
        <v>424.2415909264028</v>
      </c>
      <c r="G70" s="57">
        <v>418.435715960453</v>
      </c>
      <c r="H70" s="57">
        <v>420.5215081137865</v>
      </c>
      <c r="I70" s="57">
        <v>421.80467224367743</v>
      </c>
      <c r="J70" s="57">
        <v>444.7486533662819</v>
      </c>
      <c r="K70" s="57">
        <v>463.3502086023361</v>
      </c>
      <c r="L70" s="57">
        <v>464.0172430760828</v>
      </c>
      <c r="M70" s="57">
        <v>475.35500461073286</v>
      </c>
      <c r="N70" s="57"/>
      <c r="O70" s="51"/>
      <c r="P70" s="20"/>
      <c r="Q70" s="19"/>
      <c r="R70" s="20"/>
    </row>
    <row r="71" ht="15">
      <c r="B71" s="49" t="s">
        <v>0</v>
      </c>
    </row>
    <row r="72" spans="2:5" ht="15">
      <c r="B72" s="49" t="s">
        <v>23</v>
      </c>
      <c r="C72" s="2"/>
      <c r="D72" s="2"/>
      <c r="E72" s="3"/>
    </row>
    <row r="73" ht="15">
      <c r="B73" s="45" t="s">
        <v>17</v>
      </c>
    </row>
  </sheetData>
  <sheetProtection/>
  <mergeCells count="4">
    <mergeCell ref="F9:J9"/>
    <mergeCell ref="G12:I12"/>
    <mergeCell ref="G32:I32"/>
    <mergeCell ref="G52:I52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54:O67 O15:O24 O25:P25 O45:P45 O34:O44 O46:O47 O26 O27:P27 Q55 Q61:Q67" formulaRange="1"/>
    <ignoredError sqref="B68:B70 B48:B50 B28:B30" numberStoredAsText="1"/>
    <ignoredError sqref="Q56:Q6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205"/>
  <sheetViews>
    <sheetView showGridLines="0" zoomScalePageLayoutView="0" workbookViewId="0" topLeftCell="A1">
      <pane ySplit="11" topLeftCell="A199" activePane="bottomLeft" state="frozen"/>
      <selection pane="topLeft" activeCell="A1" sqref="A1"/>
      <selection pane="bottomLeft" activeCell="C202" sqref="C202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0" t="s">
        <v>22</v>
      </c>
      <c r="D9" s="71"/>
      <c r="E9" s="23" t="s">
        <v>18</v>
      </c>
    </row>
    <row r="11" spans="2:5" s="28" customFormat="1" ht="15">
      <c r="B11" s="24" t="s">
        <v>19</v>
      </c>
      <c r="C11" s="25" t="s">
        <v>30</v>
      </c>
      <c r="D11" s="26" t="s">
        <v>32</v>
      </c>
      <c r="E11" s="27" t="s">
        <v>20</v>
      </c>
    </row>
    <row r="12" spans="2:5" ht="15">
      <c r="B12" s="29">
        <v>39083</v>
      </c>
      <c r="C12" s="30">
        <v>24984.8</v>
      </c>
      <c r="D12" s="31">
        <v>3209690</v>
      </c>
      <c r="E12" s="32">
        <v>128.46570714994718</v>
      </c>
    </row>
    <row r="13" spans="2:5" ht="15">
      <c r="B13" s="33">
        <v>39114</v>
      </c>
      <c r="C13" s="34">
        <v>24153.12</v>
      </c>
      <c r="D13" s="35">
        <v>3163120.0000000005</v>
      </c>
      <c r="E13" s="36">
        <v>130.9611346277417</v>
      </c>
    </row>
    <row r="14" spans="2:5" ht="15">
      <c r="B14" s="33">
        <v>39142</v>
      </c>
      <c r="C14" s="34">
        <v>25005.48</v>
      </c>
      <c r="D14" s="35">
        <v>3303810</v>
      </c>
      <c r="E14" s="36">
        <v>132.12343854227154</v>
      </c>
    </row>
    <row r="15" spans="2:5" ht="15">
      <c r="B15" s="33">
        <v>39173</v>
      </c>
      <c r="C15" s="34">
        <v>25066</v>
      </c>
      <c r="D15" s="35">
        <v>3227590</v>
      </c>
      <c r="E15" s="36">
        <v>128.7636639272321</v>
      </c>
    </row>
    <row r="16" spans="2:5" ht="15">
      <c r="B16" s="33">
        <v>39203</v>
      </c>
      <c r="C16" s="34">
        <v>33283.479999999996</v>
      </c>
      <c r="D16" s="35">
        <v>3988260</v>
      </c>
      <c r="E16" s="36">
        <v>119.82701328106317</v>
      </c>
    </row>
    <row r="17" spans="2:5" ht="15">
      <c r="B17" s="33">
        <v>39234</v>
      </c>
      <c r="C17" s="34">
        <v>25837.48</v>
      </c>
      <c r="D17" s="35">
        <v>3531820</v>
      </c>
      <c r="E17" s="36">
        <v>136.6936713642352</v>
      </c>
    </row>
    <row r="18" spans="2:5" ht="15">
      <c r="B18" s="33">
        <v>39264</v>
      </c>
      <c r="C18" s="34">
        <v>31719.6</v>
      </c>
      <c r="D18" s="35">
        <v>4538309.999999999</v>
      </c>
      <c r="E18" s="36">
        <v>143.07588998600232</v>
      </c>
    </row>
    <row r="19" spans="2:5" ht="15">
      <c r="B19" s="33">
        <v>39295</v>
      </c>
      <c r="C19" s="34">
        <v>28784.6</v>
      </c>
      <c r="D19" s="35">
        <v>4221360.000000001</v>
      </c>
      <c r="E19" s="36">
        <v>146.65341884201973</v>
      </c>
    </row>
    <row r="20" spans="2:5" ht="15">
      <c r="B20" s="33">
        <v>39326</v>
      </c>
      <c r="C20" s="34">
        <v>26148.96</v>
      </c>
      <c r="D20" s="35">
        <v>3985399.9999999995</v>
      </c>
      <c r="E20" s="36">
        <v>152.4114152149837</v>
      </c>
    </row>
    <row r="21" spans="2:5" ht="15">
      <c r="B21" s="33">
        <v>39356</v>
      </c>
      <c r="C21" s="34">
        <v>31524.32</v>
      </c>
      <c r="D21" s="35">
        <v>4672090</v>
      </c>
      <c r="E21" s="36">
        <v>148.20589310094556</v>
      </c>
    </row>
    <row r="22" spans="2:5" ht="15">
      <c r="B22" s="33">
        <v>39387</v>
      </c>
      <c r="C22" s="34">
        <v>27346.04</v>
      </c>
      <c r="D22" s="35">
        <v>4499650.000000001</v>
      </c>
      <c r="E22" s="36">
        <v>164.544848175458</v>
      </c>
    </row>
    <row r="23" spans="2:5" ht="15">
      <c r="B23" s="37">
        <v>39417</v>
      </c>
      <c r="C23" s="34">
        <v>30532.92</v>
      </c>
      <c r="D23" s="35">
        <v>4969680</v>
      </c>
      <c r="E23" s="36">
        <v>162.76464877908828</v>
      </c>
    </row>
    <row r="24" spans="2:5" ht="15">
      <c r="B24" s="29">
        <v>39448</v>
      </c>
      <c r="C24" s="30">
        <v>30430.08</v>
      </c>
      <c r="D24" s="31">
        <v>5223660.000000001</v>
      </c>
      <c r="E24" s="38">
        <v>171.66106694428672</v>
      </c>
    </row>
    <row r="25" spans="2:5" ht="15">
      <c r="B25" s="33">
        <v>39479</v>
      </c>
      <c r="C25" s="34">
        <v>26439.3</v>
      </c>
      <c r="D25" s="35">
        <v>5140910</v>
      </c>
      <c r="E25" s="39">
        <v>194.44198598298743</v>
      </c>
    </row>
    <row r="26" spans="2:5" ht="15">
      <c r="B26" s="33">
        <v>39508</v>
      </c>
      <c r="C26" s="34">
        <v>26571.390000000003</v>
      </c>
      <c r="D26" s="35">
        <v>5125589.999999999</v>
      </c>
      <c r="E26" s="39">
        <v>192.89882840152504</v>
      </c>
    </row>
    <row r="27" spans="2:5" ht="15">
      <c r="B27" s="33">
        <v>39539</v>
      </c>
      <c r="C27" s="34">
        <v>25593.4</v>
      </c>
      <c r="D27" s="35">
        <v>4897420</v>
      </c>
      <c r="E27" s="39">
        <v>191.35480240999632</v>
      </c>
    </row>
    <row r="28" spans="2:5" ht="15">
      <c r="B28" s="33">
        <v>39569</v>
      </c>
      <c r="C28" s="34">
        <v>26270.12</v>
      </c>
      <c r="D28" s="35">
        <v>4859130</v>
      </c>
      <c r="E28" s="39">
        <v>184.96794076311795</v>
      </c>
    </row>
    <row r="29" spans="2:5" ht="15">
      <c r="B29" s="33">
        <v>39600</v>
      </c>
      <c r="C29" s="34">
        <v>27402.08</v>
      </c>
      <c r="D29" s="35">
        <v>5207510</v>
      </c>
      <c r="E29" s="39">
        <v>190.04068304303905</v>
      </c>
    </row>
    <row r="30" spans="2:5" ht="15">
      <c r="B30" s="33">
        <v>39630</v>
      </c>
      <c r="C30" s="34">
        <v>24641</v>
      </c>
      <c r="D30" s="35">
        <v>4820450</v>
      </c>
      <c r="E30" s="39">
        <v>195.62720668804025</v>
      </c>
    </row>
    <row r="31" spans="2:5" ht="15">
      <c r="B31" s="33">
        <v>39661</v>
      </c>
      <c r="C31" s="34">
        <v>22480</v>
      </c>
      <c r="D31" s="35">
        <v>4414520</v>
      </c>
      <c r="E31" s="39">
        <v>196.37544483985766</v>
      </c>
    </row>
    <row r="32" spans="2:5" ht="15">
      <c r="B32" s="33">
        <v>39692</v>
      </c>
      <c r="C32" s="34">
        <v>27047.2</v>
      </c>
      <c r="D32" s="35">
        <v>5143100</v>
      </c>
      <c r="E32" s="39">
        <v>190.15276997249254</v>
      </c>
    </row>
    <row r="33" spans="2:5" ht="15">
      <c r="B33" s="33">
        <v>39722</v>
      </c>
      <c r="C33" s="34">
        <v>24942.8</v>
      </c>
      <c r="D33" s="35">
        <v>4712290.000000001</v>
      </c>
      <c r="E33" s="39">
        <v>188.92385778661583</v>
      </c>
    </row>
    <row r="34" spans="2:5" ht="15">
      <c r="B34" s="33">
        <v>39753</v>
      </c>
      <c r="C34" s="34">
        <v>21755.8</v>
      </c>
      <c r="D34" s="35">
        <v>4220390</v>
      </c>
      <c r="E34" s="39">
        <v>193.98918908980593</v>
      </c>
    </row>
    <row r="35" spans="2:5" ht="15">
      <c r="B35" s="37">
        <v>39783</v>
      </c>
      <c r="C35" s="40">
        <v>26322.22</v>
      </c>
      <c r="D35" s="41">
        <v>4941290</v>
      </c>
      <c r="E35" s="42">
        <v>187.72314797156167</v>
      </c>
    </row>
    <row r="36" spans="2:5" ht="15">
      <c r="B36" s="33">
        <v>39814</v>
      </c>
      <c r="C36" s="30">
        <v>23524.44</v>
      </c>
      <c r="D36" s="31">
        <v>4561640</v>
      </c>
      <c r="E36" s="32">
        <v>193.91067332527362</v>
      </c>
    </row>
    <row r="37" spans="2:5" ht="15">
      <c r="B37" s="33">
        <v>39845</v>
      </c>
      <c r="C37" s="34">
        <v>24112</v>
      </c>
      <c r="D37" s="35">
        <v>4574429.999999999</v>
      </c>
      <c r="E37" s="36">
        <v>189.71590909090907</v>
      </c>
    </row>
    <row r="38" spans="2:5" ht="15">
      <c r="B38" s="33">
        <v>39873</v>
      </c>
      <c r="C38" s="34">
        <v>23618.6</v>
      </c>
      <c r="D38" s="35">
        <v>4498500</v>
      </c>
      <c r="E38" s="36">
        <v>190.46429508946338</v>
      </c>
    </row>
    <row r="39" spans="2:5" ht="15">
      <c r="B39" s="33">
        <v>39904</v>
      </c>
      <c r="C39" s="34">
        <v>27279.72</v>
      </c>
      <c r="D39" s="35">
        <v>5166110.000000001</v>
      </c>
      <c r="E39" s="36">
        <v>189.37547746091238</v>
      </c>
    </row>
    <row r="40" spans="2:5" ht="15">
      <c r="B40" s="33">
        <v>39934</v>
      </c>
      <c r="C40" s="34">
        <v>23160.4</v>
      </c>
      <c r="D40" s="35">
        <v>4402760</v>
      </c>
      <c r="E40" s="36">
        <v>190.09861660420373</v>
      </c>
    </row>
    <row r="41" spans="2:5" ht="15">
      <c r="B41" s="33">
        <v>39965</v>
      </c>
      <c r="C41" s="34">
        <v>26011.08</v>
      </c>
      <c r="D41" s="35">
        <v>5052320</v>
      </c>
      <c r="E41" s="36">
        <v>194.23722505947467</v>
      </c>
    </row>
    <row r="42" spans="2:5" ht="15">
      <c r="B42" s="33">
        <v>39995</v>
      </c>
      <c r="C42" s="34">
        <v>27081.4</v>
      </c>
      <c r="D42" s="35">
        <v>5298960</v>
      </c>
      <c r="E42" s="36">
        <v>195.667875368334</v>
      </c>
    </row>
    <row r="43" spans="2:5" ht="15">
      <c r="B43" s="33">
        <v>40026</v>
      </c>
      <c r="C43" s="34">
        <v>25276.2</v>
      </c>
      <c r="D43" s="35">
        <v>4930660</v>
      </c>
      <c r="E43" s="36">
        <v>195.0712527990758</v>
      </c>
    </row>
    <row r="44" spans="2:5" ht="15">
      <c r="B44" s="33">
        <v>40057</v>
      </c>
      <c r="C44" s="34">
        <v>24851.44</v>
      </c>
      <c r="D44" s="35">
        <v>4892140</v>
      </c>
      <c r="E44" s="36">
        <v>196.85539349027664</v>
      </c>
    </row>
    <row r="45" spans="2:5" ht="15">
      <c r="B45" s="33">
        <v>40087</v>
      </c>
      <c r="C45" s="34">
        <v>29752.8</v>
      </c>
      <c r="D45" s="35">
        <v>5619790</v>
      </c>
      <c r="E45" s="36">
        <v>188.88272700384502</v>
      </c>
    </row>
    <row r="46" spans="2:5" ht="15">
      <c r="B46" s="33">
        <v>40118</v>
      </c>
      <c r="C46" s="34">
        <v>28307</v>
      </c>
      <c r="D46" s="35">
        <v>5412300</v>
      </c>
      <c r="E46" s="36">
        <v>191.2000565231215</v>
      </c>
    </row>
    <row r="47" spans="2:5" ht="15">
      <c r="B47" s="33">
        <v>40148</v>
      </c>
      <c r="C47" s="34">
        <v>21138.8</v>
      </c>
      <c r="D47" s="35">
        <v>3910510</v>
      </c>
      <c r="E47" s="36">
        <v>184.9920525289988</v>
      </c>
    </row>
    <row r="48" spans="2:5" ht="15">
      <c r="B48" s="29">
        <v>40179</v>
      </c>
      <c r="C48" s="30">
        <v>23149.6</v>
      </c>
      <c r="D48" s="31">
        <v>4719349.999999999</v>
      </c>
      <c r="E48" s="38">
        <v>203.86313370425404</v>
      </c>
    </row>
    <row r="49" spans="2:5" ht="15">
      <c r="B49" s="33">
        <v>40210</v>
      </c>
      <c r="C49" s="34">
        <v>24179.88</v>
      </c>
      <c r="D49" s="35">
        <v>4666420</v>
      </c>
      <c r="E49" s="39">
        <v>192.9877236777023</v>
      </c>
    </row>
    <row r="50" spans="2:5" ht="15">
      <c r="B50" s="33">
        <v>40238</v>
      </c>
      <c r="C50" s="34">
        <v>34523.32</v>
      </c>
      <c r="D50" s="35">
        <v>6744019.999999999</v>
      </c>
      <c r="E50" s="39">
        <v>195.34679746907304</v>
      </c>
    </row>
    <row r="51" spans="2:5" ht="15">
      <c r="B51" s="33">
        <v>40269</v>
      </c>
      <c r="C51" s="34">
        <v>28637.4</v>
      </c>
      <c r="D51" s="35">
        <v>5622769.999999999</v>
      </c>
      <c r="E51" s="39">
        <v>196.34359264458362</v>
      </c>
    </row>
    <row r="52" spans="2:5" ht="15">
      <c r="B52" s="33">
        <v>40299</v>
      </c>
      <c r="C52" s="34">
        <v>28929.52</v>
      </c>
      <c r="D52" s="35">
        <v>5672990</v>
      </c>
      <c r="E52" s="39">
        <v>196.09692798221332</v>
      </c>
    </row>
    <row r="53" spans="2:5" ht="15">
      <c r="B53" s="33">
        <v>40330</v>
      </c>
      <c r="C53" s="34">
        <v>31634.6</v>
      </c>
      <c r="D53" s="35">
        <v>6211160</v>
      </c>
      <c r="E53" s="39">
        <v>196.34071554563673</v>
      </c>
    </row>
    <row r="54" spans="2:5" ht="15">
      <c r="B54" s="33">
        <v>40360</v>
      </c>
      <c r="C54" s="34">
        <v>22278.16</v>
      </c>
      <c r="D54" s="35">
        <v>4418629.999999999</v>
      </c>
      <c r="E54" s="39">
        <v>198.33909084053616</v>
      </c>
    </row>
    <row r="55" spans="2:5" ht="15">
      <c r="B55" s="33">
        <v>40391</v>
      </c>
      <c r="C55" s="34">
        <v>18474.64</v>
      </c>
      <c r="D55" s="35">
        <v>3614850</v>
      </c>
      <c r="E55" s="39">
        <v>195.6655177042692</v>
      </c>
    </row>
    <row r="56" spans="2:5" ht="15">
      <c r="B56" s="33">
        <v>40422</v>
      </c>
      <c r="C56" s="34">
        <v>19246.8</v>
      </c>
      <c r="D56" s="35">
        <v>3797170</v>
      </c>
      <c r="E56" s="39">
        <v>197.28838040609347</v>
      </c>
    </row>
    <row r="57" spans="2:5" ht="15">
      <c r="B57" s="33">
        <v>40452</v>
      </c>
      <c r="C57" s="34">
        <v>20084.45</v>
      </c>
      <c r="D57" s="35">
        <v>4072959.9999999995</v>
      </c>
      <c r="E57" s="39">
        <v>202.79171199609647</v>
      </c>
    </row>
    <row r="58" spans="2:5" ht="15">
      <c r="B58" s="33">
        <v>40483</v>
      </c>
      <c r="C58" s="34">
        <v>20149.4</v>
      </c>
      <c r="D58" s="35">
        <v>3987950.0000000005</v>
      </c>
      <c r="E58" s="39">
        <v>197.9190447358234</v>
      </c>
    </row>
    <row r="59" spans="2:5" ht="15">
      <c r="B59" s="37">
        <v>40513</v>
      </c>
      <c r="C59" s="40">
        <v>24870.4</v>
      </c>
      <c r="D59" s="41">
        <v>5272490.000000001</v>
      </c>
      <c r="E59" s="42">
        <v>211.9986007462687</v>
      </c>
    </row>
    <row r="60" spans="2:5" ht="15">
      <c r="B60" s="33">
        <v>40544</v>
      </c>
      <c r="C60" s="30">
        <v>22075.6</v>
      </c>
      <c r="D60" s="31">
        <v>4630220</v>
      </c>
      <c r="E60" s="32">
        <v>209.7437895232746</v>
      </c>
    </row>
    <row r="61" spans="2:5" ht="15">
      <c r="B61" s="33">
        <v>40575</v>
      </c>
      <c r="C61" s="34">
        <v>25143.12</v>
      </c>
      <c r="D61" s="35">
        <v>5330530</v>
      </c>
      <c r="E61" s="36">
        <v>212.00749946705105</v>
      </c>
    </row>
    <row r="62" spans="2:5" ht="15">
      <c r="B62" s="33">
        <v>40603</v>
      </c>
      <c r="C62" s="34">
        <v>28314.6</v>
      </c>
      <c r="D62" s="35">
        <v>6036629.999999999</v>
      </c>
      <c r="E62" s="36">
        <v>213.19849123773596</v>
      </c>
    </row>
    <row r="63" spans="2:5" ht="15">
      <c r="B63" s="33">
        <v>40634</v>
      </c>
      <c r="C63" s="34">
        <v>23223.72</v>
      </c>
      <c r="D63" s="35">
        <v>4950580</v>
      </c>
      <c r="E63" s="36">
        <v>213.1691219150076</v>
      </c>
    </row>
    <row r="64" spans="2:5" ht="15">
      <c r="B64" s="33">
        <v>40664</v>
      </c>
      <c r="C64" s="34">
        <v>26739.56</v>
      </c>
      <c r="D64" s="35">
        <v>5644500</v>
      </c>
      <c r="E64" s="36">
        <v>211.091730753984</v>
      </c>
    </row>
    <row r="65" spans="2:5" ht="15">
      <c r="B65" s="33">
        <v>40695</v>
      </c>
      <c r="C65" s="34">
        <v>21139.6</v>
      </c>
      <c r="D65" s="35">
        <v>4407220</v>
      </c>
      <c r="E65" s="36">
        <v>208.48171204753166</v>
      </c>
    </row>
    <row r="66" spans="2:5" ht="15">
      <c r="B66" s="33">
        <v>40725</v>
      </c>
      <c r="C66" s="34">
        <v>34060.72</v>
      </c>
      <c r="D66" s="35">
        <v>7345320</v>
      </c>
      <c r="E66" s="36">
        <v>215.65369140758034</v>
      </c>
    </row>
    <row r="67" spans="2:5" ht="15">
      <c r="B67" s="33">
        <v>40756</v>
      </c>
      <c r="C67" s="34">
        <v>32795.52</v>
      </c>
      <c r="D67" s="35">
        <v>7033000</v>
      </c>
      <c r="E67" s="36">
        <v>214.45002244208968</v>
      </c>
    </row>
    <row r="68" spans="2:5" ht="15">
      <c r="B68" s="33">
        <v>40787</v>
      </c>
      <c r="C68" s="34">
        <v>30739.339999999997</v>
      </c>
      <c r="D68" s="35">
        <v>6781969.999999999</v>
      </c>
      <c r="E68" s="36">
        <v>220.62835441489634</v>
      </c>
    </row>
    <row r="69" spans="2:5" ht="15">
      <c r="B69" s="33">
        <v>40817</v>
      </c>
      <c r="C69" s="34">
        <v>30632.87</v>
      </c>
      <c r="D69" s="35">
        <v>6739110</v>
      </c>
      <c r="E69" s="36">
        <v>219.9960369367937</v>
      </c>
    </row>
    <row r="70" spans="2:5" ht="15">
      <c r="B70" s="33">
        <v>40848</v>
      </c>
      <c r="C70" s="34">
        <v>29330.43</v>
      </c>
      <c r="D70" s="35">
        <v>6459610</v>
      </c>
      <c r="E70" s="36">
        <v>220.23577560915405</v>
      </c>
    </row>
    <row r="71" spans="2:5" ht="15">
      <c r="B71" s="33">
        <v>40878</v>
      </c>
      <c r="C71" s="34">
        <v>33648.19</v>
      </c>
      <c r="D71" s="35">
        <v>7325470</v>
      </c>
      <c r="E71" s="36">
        <v>217.70769839328653</v>
      </c>
    </row>
    <row r="72" spans="2:5" ht="15">
      <c r="B72" s="29">
        <v>40909</v>
      </c>
      <c r="C72" s="30">
        <v>33213.94</v>
      </c>
      <c r="D72" s="31">
        <v>7479280</v>
      </c>
      <c r="E72" s="38">
        <v>225.18496751665114</v>
      </c>
    </row>
    <row r="73" spans="2:5" ht="15">
      <c r="B73" s="33">
        <v>40940</v>
      </c>
      <c r="C73" s="34">
        <v>30564.71</v>
      </c>
      <c r="D73" s="35">
        <v>6972820</v>
      </c>
      <c r="E73" s="39">
        <v>228.13303316144666</v>
      </c>
    </row>
    <row r="74" spans="2:5" ht="15">
      <c r="B74" s="33">
        <v>40969</v>
      </c>
      <c r="C74" s="34">
        <v>33160.82</v>
      </c>
      <c r="D74" s="35">
        <v>7426920</v>
      </c>
      <c r="E74" s="39">
        <v>223.96671734896785</v>
      </c>
    </row>
    <row r="75" spans="2:5" ht="15">
      <c r="B75" s="33">
        <v>41000</v>
      </c>
      <c r="C75" s="34">
        <v>35024.130000000005</v>
      </c>
      <c r="D75" s="35">
        <v>7934570</v>
      </c>
      <c r="E75" s="39">
        <v>226.5458128438879</v>
      </c>
    </row>
    <row r="76" spans="2:5" ht="15">
      <c r="B76" s="33">
        <v>41030</v>
      </c>
      <c r="C76" s="34">
        <v>34792.39</v>
      </c>
      <c r="D76" s="35">
        <v>7893190</v>
      </c>
      <c r="E76" s="39">
        <v>226.86541510945352</v>
      </c>
    </row>
    <row r="77" spans="2:5" ht="15">
      <c r="B77" s="33">
        <v>41061</v>
      </c>
      <c r="C77" s="34">
        <v>36813.64</v>
      </c>
      <c r="D77" s="35">
        <v>8799430</v>
      </c>
      <c r="E77" s="39">
        <v>239.026350015918</v>
      </c>
    </row>
    <row r="78" spans="2:5" ht="15">
      <c r="B78" s="33">
        <v>41091</v>
      </c>
      <c r="C78" s="34">
        <v>39189.75</v>
      </c>
      <c r="D78" s="35">
        <v>9324110</v>
      </c>
      <c r="E78" s="39">
        <v>237.92216076907866</v>
      </c>
    </row>
    <row r="79" spans="2:5" ht="15">
      <c r="B79" s="33">
        <v>41122</v>
      </c>
      <c r="C79" s="34">
        <v>37788.420000000006</v>
      </c>
      <c r="D79" s="35">
        <v>9065290</v>
      </c>
      <c r="E79" s="39">
        <v>239.8959787151725</v>
      </c>
    </row>
    <row r="80" spans="2:5" ht="15">
      <c r="B80" s="33">
        <v>41153</v>
      </c>
      <c r="C80" s="34">
        <v>33615.990000000005</v>
      </c>
      <c r="D80" s="35">
        <v>8176680</v>
      </c>
      <c r="E80" s="39">
        <v>243.23781628921233</v>
      </c>
    </row>
    <row r="81" spans="2:5" ht="15">
      <c r="B81" s="33">
        <v>41183</v>
      </c>
      <c r="C81" s="34">
        <v>37682.380000000005</v>
      </c>
      <c r="D81" s="35">
        <v>9065860</v>
      </c>
      <c r="E81" s="39">
        <v>240.58618378138533</v>
      </c>
    </row>
    <row r="82" spans="2:5" ht="15">
      <c r="B82" s="33">
        <v>41214</v>
      </c>
      <c r="C82" s="34">
        <v>33253.18</v>
      </c>
      <c r="D82" s="35">
        <v>8080800</v>
      </c>
      <c r="E82" s="39">
        <v>243.00833784919217</v>
      </c>
    </row>
    <row r="83" spans="2:5" ht="15">
      <c r="B83" s="37">
        <v>41244</v>
      </c>
      <c r="C83" s="40">
        <v>36208.2</v>
      </c>
      <c r="D83" s="41">
        <v>8830689.999999998</v>
      </c>
      <c r="E83" s="42">
        <v>243.88646770621017</v>
      </c>
    </row>
    <row r="84" spans="2:5" ht="15">
      <c r="B84" s="33">
        <v>41275</v>
      </c>
      <c r="C84" s="35">
        <v>38481.34</v>
      </c>
      <c r="D84" s="35">
        <v>9463869.999999998</v>
      </c>
      <c r="E84" s="39">
        <v>245.93400333772158</v>
      </c>
    </row>
    <row r="85" spans="2:5" ht="15">
      <c r="B85" s="33">
        <v>41306</v>
      </c>
      <c r="C85" s="35">
        <v>32905.979999999996</v>
      </c>
      <c r="D85" s="35">
        <v>8109020</v>
      </c>
      <c r="E85" s="39">
        <v>246.42998020420606</v>
      </c>
    </row>
    <row r="86" spans="2:5" ht="15">
      <c r="B86" s="33">
        <v>41334</v>
      </c>
      <c r="C86" s="35">
        <v>31112.239999999998</v>
      </c>
      <c r="D86" s="35">
        <v>7719010</v>
      </c>
      <c r="E86" s="39">
        <v>248.10203315479697</v>
      </c>
    </row>
    <row r="87" spans="2:5" ht="15">
      <c r="B87" s="33">
        <v>41365</v>
      </c>
      <c r="C87" s="34">
        <v>37239.490000000005</v>
      </c>
      <c r="D87" s="35">
        <v>9236950</v>
      </c>
      <c r="E87" s="39">
        <v>248.04179649076823</v>
      </c>
    </row>
    <row r="88" spans="2:5" ht="15">
      <c r="B88" s="33">
        <v>41395</v>
      </c>
      <c r="C88" s="34">
        <v>39401.59</v>
      </c>
      <c r="D88" s="35">
        <v>10019070</v>
      </c>
      <c r="E88" s="39">
        <v>254.28085516345917</v>
      </c>
    </row>
    <row r="89" spans="2:5" ht="15">
      <c r="B89" s="33">
        <v>41426</v>
      </c>
      <c r="C89" s="34">
        <v>36180.11</v>
      </c>
      <c r="D89" s="35">
        <v>9586630.000000002</v>
      </c>
      <c r="E89" s="39">
        <v>264.96962004814253</v>
      </c>
    </row>
    <row r="90" spans="2:5" ht="15">
      <c r="B90" s="33">
        <v>41456</v>
      </c>
      <c r="C90" s="34">
        <v>42580.520000000004</v>
      </c>
      <c r="D90" s="35">
        <v>10993160</v>
      </c>
      <c r="E90" s="39">
        <v>258.1734558431884</v>
      </c>
    </row>
    <row r="91" spans="2:5" ht="15">
      <c r="B91" s="33">
        <v>41487</v>
      </c>
      <c r="C91" s="34">
        <v>39025.66</v>
      </c>
      <c r="D91" s="35">
        <v>10148400</v>
      </c>
      <c r="E91" s="39">
        <v>260.04428880895284</v>
      </c>
    </row>
    <row r="92" spans="2:5" ht="15">
      <c r="B92" s="33">
        <v>41518</v>
      </c>
      <c r="C92" s="34">
        <v>31784.86</v>
      </c>
      <c r="D92" s="35">
        <v>8113750</v>
      </c>
      <c r="E92" s="39">
        <v>255.2709057079377</v>
      </c>
    </row>
    <row r="93" spans="2:5" ht="15">
      <c r="B93" s="33">
        <v>41548</v>
      </c>
      <c r="C93" s="34">
        <v>41731.57</v>
      </c>
      <c r="D93" s="35">
        <v>10360189.999999998</v>
      </c>
      <c r="E93" s="39">
        <v>248.2578537064385</v>
      </c>
    </row>
    <row r="94" spans="2:5" ht="15">
      <c r="B94" s="33">
        <v>41579</v>
      </c>
      <c r="C94" s="34">
        <v>35622.770000000004</v>
      </c>
      <c r="D94" s="35">
        <v>9568110</v>
      </c>
      <c r="E94" s="39">
        <v>268.5953394415987</v>
      </c>
    </row>
    <row r="95" spans="2:5" ht="15">
      <c r="B95" s="37">
        <v>41609</v>
      </c>
      <c r="C95" s="40">
        <v>35242.78</v>
      </c>
      <c r="D95" s="41">
        <v>9155400</v>
      </c>
      <c r="E95" s="42">
        <v>259.7808685920918</v>
      </c>
    </row>
    <row r="96" spans="2:5" ht="15">
      <c r="B96" s="33">
        <v>41640</v>
      </c>
      <c r="C96" s="34">
        <v>36897.509999999995</v>
      </c>
      <c r="D96" s="35">
        <v>9955330</v>
      </c>
      <c r="E96" s="39">
        <v>269.81034763592453</v>
      </c>
    </row>
    <row r="97" spans="2:5" ht="15">
      <c r="B97" s="33">
        <v>41671</v>
      </c>
      <c r="C97" s="34">
        <v>33086.65</v>
      </c>
      <c r="D97" s="35">
        <v>9026529.999999998</v>
      </c>
      <c r="E97" s="39">
        <v>272.81486641893326</v>
      </c>
    </row>
    <row r="98" spans="2:5" ht="15">
      <c r="B98" s="33">
        <v>41699</v>
      </c>
      <c r="C98" s="34">
        <v>34265.61</v>
      </c>
      <c r="D98" s="35">
        <v>9389279.999999998</v>
      </c>
      <c r="E98" s="39">
        <v>274.0146753552614</v>
      </c>
    </row>
    <row r="99" spans="2:5" ht="15">
      <c r="B99" s="33">
        <v>41730</v>
      </c>
      <c r="C99" s="34">
        <v>39744.229999999996</v>
      </c>
      <c r="D99" s="35">
        <v>10895150</v>
      </c>
      <c r="E99" s="39">
        <v>274.13161608615894</v>
      </c>
    </row>
    <row r="100" spans="2:5" ht="15">
      <c r="B100" s="33">
        <v>41760</v>
      </c>
      <c r="C100" s="34">
        <v>35141.19</v>
      </c>
      <c r="D100" s="35">
        <v>9687760</v>
      </c>
      <c r="E100" s="39">
        <v>275.6810455195171</v>
      </c>
    </row>
    <row r="101" spans="2:5" ht="15">
      <c r="B101" s="33">
        <v>41791</v>
      </c>
      <c r="C101" s="34">
        <v>38002.92</v>
      </c>
      <c r="D101" s="35">
        <v>10533300</v>
      </c>
      <c r="E101" s="39">
        <v>277.17080687484014</v>
      </c>
    </row>
    <row r="102" spans="2:5" ht="15">
      <c r="B102" s="33">
        <v>41821</v>
      </c>
      <c r="C102" s="34">
        <v>45681.4</v>
      </c>
      <c r="D102" s="35">
        <v>12550170</v>
      </c>
      <c r="E102" s="39">
        <v>274.7326045173747</v>
      </c>
    </row>
    <row r="103" spans="2:5" ht="15">
      <c r="B103" s="33">
        <v>41852</v>
      </c>
      <c r="C103" s="34">
        <v>38187.91</v>
      </c>
      <c r="D103" s="35">
        <v>10642670</v>
      </c>
      <c r="E103" s="39">
        <v>278.6921305722151</v>
      </c>
    </row>
    <row r="104" spans="2:5" ht="15">
      <c r="B104" s="33">
        <v>41883</v>
      </c>
      <c r="C104" s="34">
        <v>38072.5</v>
      </c>
      <c r="D104" s="35">
        <v>11112340</v>
      </c>
      <c r="E104" s="39">
        <v>291.87313677851466</v>
      </c>
    </row>
    <row r="105" spans="2:5" ht="15">
      <c r="B105" s="33">
        <v>41913</v>
      </c>
      <c r="C105" s="34">
        <v>37885.35</v>
      </c>
      <c r="D105" s="35">
        <v>11269240</v>
      </c>
      <c r="E105" s="39">
        <v>297.456404652458</v>
      </c>
    </row>
    <row r="106" spans="2:5" ht="15">
      <c r="B106" s="33">
        <v>41944</v>
      </c>
      <c r="C106" s="34">
        <v>34876.43</v>
      </c>
      <c r="D106" s="35">
        <v>10079869.999999998</v>
      </c>
      <c r="E106" s="39">
        <v>289.0166797461781</v>
      </c>
    </row>
    <row r="107" spans="2:5" ht="15">
      <c r="B107" s="37">
        <v>41974</v>
      </c>
      <c r="C107" s="40">
        <v>35620.66</v>
      </c>
      <c r="D107" s="41">
        <v>10382160</v>
      </c>
      <c r="E107" s="42">
        <v>291.46456017378677</v>
      </c>
    </row>
    <row r="108" spans="2:5" ht="15">
      <c r="B108" s="33">
        <v>42005</v>
      </c>
      <c r="C108" s="34">
        <v>33230.93</v>
      </c>
      <c r="D108" s="35">
        <v>9836800</v>
      </c>
      <c r="E108" s="39">
        <v>296.0133827130327</v>
      </c>
    </row>
    <row r="109" spans="2:5" ht="15">
      <c r="B109" s="33">
        <v>42036</v>
      </c>
      <c r="C109" s="34">
        <v>32143.44</v>
      </c>
      <c r="D109" s="35">
        <v>9510240</v>
      </c>
      <c r="E109" s="39">
        <v>295.86876824633583</v>
      </c>
    </row>
    <row r="110" spans="2:5" ht="15">
      <c r="B110" s="33">
        <v>42064</v>
      </c>
      <c r="C110" s="34">
        <v>39786.509999999995</v>
      </c>
      <c r="D110" s="35">
        <v>12137520</v>
      </c>
      <c r="E110" s="39">
        <v>305.066214654163</v>
      </c>
    </row>
    <row r="111" spans="2:5" ht="15">
      <c r="B111" s="33">
        <v>42095</v>
      </c>
      <c r="C111" s="34">
        <v>35981.4</v>
      </c>
      <c r="D111" s="35">
        <v>10950560.000000002</v>
      </c>
      <c r="E111" s="39">
        <v>304.3394642787663</v>
      </c>
    </row>
    <row r="112" spans="2:5" ht="15">
      <c r="B112" s="33">
        <v>42125</v>
      </c>
      <c r="C112" s="34">
        <v>32227.36</v>
      </c>
      <c r="D112" s="35">
        <v>9800279.999999998</v>
      </c>
      <c r="E112" s="39">
        <v>304.0981327666926</v>
      </c>
    </row>
    <row r="113" spans="2:5" ht="15">
      <c r="B113" s="33">
        <v>42156</v>
      </c>
      <c r="C113" s="34">
        <v>38732.57</v>
      </c>
      <c r="D113" s="35">
        <v>11635700</v>
      </c>
      <c r="E113" s="39">
        <v>300.411255953323</v>
      </c>
    </row>
    <row r="114" spans="2:5" ht="15">
      <c r="B114" s="33">
        <v>42186</v>
      </c>
      <c r="C114" s="34">
        <v>35509.06</v>
      </c>
      <c r="D114" s="35">
        <v>11139710</v>
      </c>
      <c r="E114" s="39">
        <v>313.7145843905752</v>
      </c>
    </row>
    <row r="115" spans="2:5" ht="15">
      <c r="B115" s="33">
        <v>42217</v>
      </c>
      <c r="C115" s="34">
        <v>37777.29</v>
      </c>
      <c r="D115" s="35">
        <v>11373260</v>
      </c>
      <c r="E115" s="39">
        <v>301.06076957876013</v>
      </c>
    </row>
    <row r="116" spans="2:5" ht="15">
      <c r="B116" s="33">
        <v>42248</v>
      </c>
      <c r="C116" s="34">
        <v>38443.3</v>
      </c>
      <c r="D116" s="35">
        <v>11705840</v>
      </c>
      <c r="E116" s="39">
        <v>304.4962321132681</v>
      </c>
    </row>
    <row r="117" spans="2:5" ht="15">
      <c r="B117" s="33">
        <v>42278</v>
      </c>
      <c r="C117" s="34">
        <v>35941.380000000005</v>
      </c>
      <c r="D117" s="35">
        <v>11115869.999999998</v>
      </c>
      <c r="E117" s="39">
        <v>309.2777739752897</v>
      </c>
    </row>
    <row r="118" spans="2:5" ht="15">
      <c r="B118" s="33">
        <v>42309</v>
      </c>
      <c r="C118" s="34">
        <v>35489.32</v>
      </c>
      <c r="D118" s="35">
        <v>11194150</v>
      </c>
      <c r="E118" s="39">
        <v>315.42306248753147</v>
      </c>
    </row>
    <row r="119" spans="2:5" ht="15">
      <c r="B119" s="37">
        <v>42339</v>
      </c>
      <c r="C119" s="40">
        <v>35202.43</v>
      </c>
      <c r="D119" s="41">
        <v>10860420</v>
      </c>
      <c r="E119" s="42">
        <v>308.5133611514887</v>
      </c>
    </row>
    <row r="120" spans="2:5" ht="15">
      <c r="B120" s="33">
        <v>42370</v>
      </c>
      <c r="C120" s="34">
        <v>30364.96</v>
      </c>
      <c r="D120" s="35">
        <v>9531740</v>
      </c>
      <c r="E120" s="39">
        <v>313.90589679683427</v>
      </c>
    </row>
    <row r="121" spans="2:5" ht="15">
      <c r="B121" s="33">
        <v>42401</v>
      </c>
      <c r="C121" s="34">
        <v>31561.24</v>
      </c>
      <c r="D121" s="35">
        <v>10013470.000000002</v>
      </c>
      <c r="E121" s="39">
        <v>317.2711211600052</v>
      </c>
    </row>
    <row r="122" spans="2:5" ht="15">
      <c r="B122" s="33">
        <v>42430</v>
      </c>
      <c r="C122" s="34">
        <v>37682.509999999995</v>
      </c>
      <c r="D122" s="35">
        <v>11769939.999999998</v>
      </c>
      <c r="E122" s="39">
        <v>312.3449048378147</v>
      </c>
    </row>
    <row r="123" spans="2:5" ht="15">
      <c r="B123" s="33">
        <v>42461</v>
      </c>
      <c r="C123" s="34">
        <v>37943.31</v>
      </c>
      <c r="D123" s="35">
        <v>11789480</v>
      </c>
      <c r="E123" s="39">
        <v>310.71300843284365</v>
      </c>
    </row>
    <row r="124" spans="2:5" ht="15">
      <c r="B124" s="33">
        <v>42491</v>
      </c>
      <c r="C124" s="34">
        <v>39754.240000000005</v>
      </c>
      <c r="D124" s="35">
        <v>12239040</v>
      </c>
      <c r="E124" s="39">
        <v>307.86753815442074</v>
      </c>
    </row>
    <row r="125" spans="2:5" ht="15">
      <c r="B125" s="33">
        <v>42522</v>
      </c>
      <c r="C125" s="34">
        <v>36790.130000000005</v>
      </c>
      <c r="D125" s="35">
        <v>11320770</v>
      </c>
      <c r="E125" s="39">
        <v>307.71214997065783</v>
      </c>
    </row>
    <row r="126" spans="2:5" ht="15">
      <c r="B126" s="33">
        <v>42552</v>
      </c>
      <c r="C126" s="34">
        <v>38075.85</v>
      </c>
      <c r="D126" s="35">
        <v>12130130.000000002</v>
      </c>
      <c r="E126" s="39">
        <v>318.5780488157192</v>
      </c>
    </row>
    <row r="127" spans="2:5" ht="15">
      <c r="B127" s="33">
        <v>42583</v>
      </c>
      <c r="C127" s="34">
        <v>38749.229999999996</v>
      </c>
      <c r="D127" s="35">
        <v>12397330</v>
      </c>
      <c r="E127" s="39">
        <v>319.9374542410262</v>
      </c>
    </row>
    <row r="128" spans="2:5" ht="15">
      <c r="B128" s="33">
        <v>42614</v>
      </c>
      <c r="C128" s="34">
        <v>32420.95</v>
      </c>
      <c r="D128" s="35">
        <v>10343510</v>
      </c>
      <c r="E128" s="39">
        <v>319.0378443568125</v>
      </c>
    </row>
    <row r="129" spans="2:5" ht="15">
      <c r="B129" s="33">
        <v>42644</v>
      </c>
      <c r="C129" s="34">
        <v>28365.83</v>
      </c>
      <c r="D129" s="35">
        <v>9370740</v>
      </c>
      <c r="E129" s="39">
        <v>330.3531044217638</v>
      </c>
    </row>
    <row r="130" spans="2:5" ht="15">
      <c r="B130" s="33">
        <v>42675</v>
      </c>
      <c r="C130" s="34">
        <v>36680.84</v>
      </c>
      <c r="D130" s="35">
        <v>12047170</v>
      </c>
      <c r="E130" s="39">
        <v>328.4322278333866</v>
      </c>
    </row>
    <row r="131" spans="2:5" ht="15">
      <c r="B131" s="37">
        <v>42705</v>
      </c>
      <c r="C131" s="40">
        <v>34620.71</v>
      </c>
      <c r="D131" s="41">
        <v>11377020</v>
      </c>
      <c r="E131" s="42">
        <v>328.61891047295103</v>
      </c>
    </row>
    <row r="132" spans="2:5" ht="15">
      <c r="B132" s="33">
        <v>42736</v>
      </c>
      <c r="C132" s="34">
        <v>38213.25</v>
      </c>
      <c r="D132" s="35">
        <v>12274560</v>
      </c>
      <c r="E132" s="39">
        <v>321.2121450020608</v>
      </c>
    </row>
    <row r="133" spans="2:5" ht="15">
      <c r="B133" s="33">
        <v>42767</v>
      </c>
      <c r="C133" s="34">
        <v>35262.47</v>
      </c>
      <c r="D133" s="35">
        <v>11824400</v>
      </c>
      <c r="E133" s="39">
        <v>335.3253473168499</v>
      </c>
    </row>
    <row r="134" spans="2:5" ht="15">
      <c r="B134" s="33">
        <v>42795</v>
      </c>
      <c r="C134" s="34">
        <v>37082.29</v>
      </c>
      <c r="D134" s="35">
        <v>12203320</v>
      </c>
      <c r="E134" s="39">
        <v>329.0875509576135</v>
      </c>
    </row>
    <row r="135" spans="2:5" ht="15">
      <c r="B135" s="33">
        <v>42826</v>
      </c>
      <c r="C135" s="34">
        <v>38905.31</v>
      </c>
      <c r="D135" s="35">
        <v>13032470</v>
      </c>
      <c r="E135" s="39">
        <v>334.9792097788194</v>
      </c>
    </row>
    <row r="136" spans="2:5" ht="15">
      <c r="B136" s="33">
        <v>42856</v>
      </c>
      <c r="C136" s="34">
        <v>41664.54</v>
      </c>
      <c r="D136" s="35">
        <v>14030920</v>
      </c>
      <c r="E136" s="39">
        <v>336.75926819304857</v>
      </c>
    </row>
    <row r="137" spans="2:5" ht="15">
      <c r="B137" s="33">
        <v>42887</v>
      </c>
      <c r="C137" s="34">
        <v>42371.16</v>
      </c>
      <c r="D137" s="35">
        <v>14216460</v>
      </c>
      <c r="E137" s="39">
        <v>335.5220862492318</v>
      </c>
    </row>
    <row r="138" spans="2:5" ht="15">
      <c r="B138" s="33">
        <v>42917</v>
      </c>
      <c r="C138" s="34">
        <v>39801.520000000004</v>
      </c>
      <c r="D138" s="35">
        <v>13426300</v>
      </c>
      <c r="E138" s="39">
        <v>337.33133809965045</v>
      </c>
    </row>
    <row r="139" spans="2:5" ht="15">
      <c r="B139" s="33">
        <v>42948</v>
      </c>
      <c r="C139" s="34">
        <v>42524.89</v>
      </c>
      <c r="D139" s="35">
        <v>14435540</v>
      </c>
      <c r="E139" s="39">
        <v>339.4609603928429</v>
      </c>
    </row>
    <row r="140" spans="2:5" ht="15">
      <c r="B140" s="33">
        <v>42979</v>
      </c>
      <c r="C140" s="34">
        <v>37830.07</v>
      </c>
      <c r="D140" s="35">
        <v>12990020</v>
      </c>
      <c r="E140" s="39">
        <v>343.3781645130448</v>
      </c>
    </row>
    <row r="141" spans="2:5" ht="15">
      <c r="B141" s="33">
        <v>43009</v>
      </c>
      <c r="C141" s="34">
        <v>37239.92</v>
      </c>
      <c r="D141" s="35">
        <v>12872600</v>
      </c>
      <c r="E141" s="39">
        <v>345.66669316153207</v>
      </c>
    </row>
    <row r="142" spans="2:5" ht="15">
      <c r="B142" s="33">
        <v>43040</v>
      </c>
      <c r="C142" s="34">
        <v>34862.520000000004</v>
      </c>
      <c r="D142" s="35">
        <v>11985450</v>
      </c>
      <c r="E142" s="39">
        <v>343.7918429304594</v>
      </c>
    </row>
    <row r="143" spans="2:5" ht="15">
      <c r="B143" s="37">
        <v>43070</v>
      </c>
      <c r="C143" s="40">
        <v>34235.740000000005</v>
      </c>
      <c r="D143" s="41">
        <v>11893830</v>
      </c>
      <c r="E143" s="42">
        <v>347.4097536667821</v>
      </c>
    </row>
    <row r="144" spans="2:5" ht="15">
      <c r="B144" s="33">
        <v>43101</v>
      </c>
      <c r="C144" s="34">
        <v>27790.99</v>
      </c>
      <c r="D144" s="35">
        <v>9478540</v>
      </c>
      <c r="E144" s="39">
        <v>341.06521574078505</v>
      </c>
    </row>
    <row r="145" spans="2:5" ht="15">
      <c r="B145" s="33">
        <v>43132</v>
      </c>
      <c r="C145" s="34">
        <v>22375.59</v>
      </c>
      <c r="D145" s="35">
        <v>7580270</v>
      </c>
      <c r="E145" s="39">
        <v>338.7740837224851</v>
      </c>
    </row>
    <row r="146" spans="2:5" ht="15">
      <c r="B146" s="33">
        <v>43160</v>
      </c>
      <c r="C146" s="34">
        <v>21826.66</v>
      </c>
      <c r="D146" s="35">
        <v>7779940</v>
      </c>
      <c r="E146" s="39">
        <v>356.4420758833463</v>
      </c>
    </row>
    <row r="147" spans="2:5" ht="15">
      <c r="B147" s="33">
        <v>43191</v>
      </c>
      <c r="C147" s="34">
        <v>27852.34</v>
      </c>
      <c r="D147" s="35">
        <v>9877770</v>
      </c>
      <c r="E147" s="39">
        <v>354.6477602959033</v>
      </c>
    </row>
    <row r="148" spans="2:5" ht="15">
      <c r="B148" s="33">
        <v>43221</v>
      </c>
      <c r="C148" s="34">
        <v>25747.61</v>
      </c>
      <c r="D148" s="35">
        <v>9171260</v>
      </c>
      <c r="E148" s="39">
        <v>356.1984976469661</v>
      </c>
    </row>
    <row r="149" spans="2:5" ht="15">
      <c r="B149" s="33">
        <v>43252</v>
      </c>
      <c r="C149" s="34">
        <v>22571.39</v>
      </c>
      <c r="D149" s="35">
        <v>8067770</v>
      </c>
      <c r="E149" s="39">
        <v>357.43345890527786</v>
      </c>
    </row>
    <row r="150" spans="2:5" ht="15">
      <c r="B150" s="33">
        <v>43282</v>
      </c>
      <c r="C150" s="34">
        <v>24814.76</v>
      </c>
      <c r="D150" s="35">
        <v>8839030</v>
      </c>
      <c r="E150" s="39">
        <v>356.20050324887285</v>
      </c>
    </row>
    <row r="151" spans="2:5" ht="15">
      <c r="B151" s="33">
        <v>43313</v>
      </c>
      <c r="C151" s="34">
        <v>24920.12</v>
      </c>
      <c r="D151" s="35">
        <v>8842210</v>
      </c>
      <c r="E151" s="39">
        <v>354.8221276623066</v>
      </c>
    </row>
    <row r="152" spans="2:5" ht="15">
      <c r="B152" s="33">
        <v>43344</v>
      </c>
      <c r="C152" s="34">
        <v>25193.71</v>
      </c>
      <c r="D152" s="35">
        <v>8473770</v>
      </c>
      <c r="E152" s="39">
        <v>336.34466698235394</v>
      </c>
    </row>
    <row r="153" spans="2:5" ht="15">
      <c r="B153" s="33">
        <v>43374</v>
      </c>
      <c r="C153" s="34">
        <v>24744.61</v>
      </c>
      <c r="D153" s="35">
        <v>8996160</v>
      </c>
      <c r="E153" s="39">
        <v>363.5603874944887</v>
      </c>
    </row>
    <row r="154" spans="2:5" ht="15">
      <c r="B154" s="33">
        <v>43405</v>
      </c>
      <c r="C154" s="34">
        <v>23646.97</v>
      </c>
      <c r="D154" s="35">
        <v>8594820</v>
      </c>
      <c r="E154" s="39">
        <v>363.4639025634151</v>
      </c>
    </row>
    <row r="155" spans="2:5" ht="15">
      <c r="B155" s="37">
        <v>43435</v>
      </c>
      <c r="C155" s="40">
        <v>25063.36</v>
      </c>
      <c r="D155" s="41">
        <v>9025300</v>
      </c>
      <c r="E155" s="42">
        <v>360.0993641714439</v>
      </c>
    </row>
    <row r="156" spans="2:5" s="44" customFormat="1" ht="15">
      <c r="B156" s="33">
        <v>43466</v>
      </c>
      <c r="C156" s="34">
        <v>21587.87</v>
      </c>
      <c r="D156" s="35">
        <v>7826460</v>
      </c>
      <c r="E156" s="39">
        <v>362.5397040097055</v>
      </c>
    </row>
    <row r="157" spans="2:5" s="44" customFormat="1" ht="15">
      <c r="B157" s="33">
        <v>43497</v>
      </c>
      <c r="C157" s="34">
        <v>20018.09</v>
      </c>
      <c r="D157" s="35">
        <v>7349880</v>
      </c>
      <c r="E157" s="39">
        <v>367.1619020595871</v>
      </c>
    </row>
    <row r="158" spans="2:5" s="44" customFormat="1" ht="15">
      <c r="B158" s="33">
        <v>43525</v>
      </c>
      <c r="C158" s="34">
        <v>26856.24</v>
      </c>
      <c r="D158" s="35">
        <v>9481190</v>
      </c>
      <c r="E158" s="39">
        <v>353.0348998966348</v>
      </c>
    </row>
    <row r="159" spans="2:5" s="44" customFormat="1" ht="15">
      <c r="B159" s="33">
        <v>43556</v>
      </c>
      <c r="C159" s="34">
        <v>24414.2</v>
      </c>
      <c r="D159" s="35">
        <v>9177260</v>
      </c>
      <c r="E159" s="39">
        <v>375.8984525399153</v>
      </c>
    </row>
    <row r="160" spans="2:5" s="44" customFormat="1" ht="15">
      <c r="B160" s="33">
        <v>43586</v>
      </c>
      <c r="C160" s="34">
        <v>25176.1</v>
      </c>
      <c r="D160" s="35">
        <v>9493620</v>
      </c>
      <c r="E160" s="39">
        <v>377.08858798622504</v>
      </c>
    </row>
    <row r="161" spans="2:5" ht="15">
      <c r="B161" s="33">
        <v>43617</v>
      </c>
      <c r="C161" s="34">
        <v>25461.34</v>
      </c>
      <c r="D161" s="35">
        <v>9331970</v>
      </c>
      <c r="E161" s="39">
        <v>366.5152737444298</v>
      </c>
    </row>
    <row r="162" spans="2:5" s="44" customFormat="1" ht="15">
      <c r="B162" s="33">
        <v>43647</v>
      </c>
      <c r="C162" s="34">
        <v>28576.52</v>
      </c>
      <c r="D162" s="35">
        <v>10647510</v>
      </c>
      <c r="E162" s="39">
        <v>372.5964533120198</v>
      </c>
    </row>
    <row r="163" spans="2:5" s="44" customFormat="1" ht="15">
      <c r="B163" s="33">
        <v>43678</v>
      </c>
      <c r="C163" s="34">
        <v>25748.21</v>
      </c>
      <c r="D163" s="35">
        <v>9636440</v>
      </c>
      <c r="E163" s="39">
        <v>374.25669590235594</v>
      </c>
    </row>
    <row r="164" spans="2:5" s="44" customFormat="1" ht="15">
      <c r="B164" s="33">
        <v>43709</v>
      </c>
      <c r="C164" s="34">
        <v>22570.42</v>
      </c>
      <c r="D164" s="35">
        <v>8831600</v>
      </c>
      <c r="E164" s="39">
        <v>391.2909019858735</v>
      </c>
    </row>
    <row r="165" spans="2:5" s="44" customFormat="1" ht="15">
      <c r="B165" s="33">
        <v>43739</v>
      </c>
      <c r="C165" s="34">
        <v>26015.07</v>
      </c>
      <c r="D165" s="35">
        <v>10075330</v>
      </c>
      <c r="E165" s="39">
        <v>387.28821410051944</v>
      </c>
    </row>
    <row r="166" spans="2:5" s="44" customFormat="1" ht="15">
      <c r="B166" s="33">
        <v>43770</v>
      </c>
      <c r="C166" s="34">
        <v>22651.18</v>
      </c>
      <c r="D166" s="35">
        <v>8843370</v>
      </c>
      <c r="E166" s="39">
        <v>390.4154220663118</v>
      </c>
    </row>
    <row r="167" spans="2:5" s="44" customFormat="1" ht="15">
      <c r="B167" s="37">
        <v>43800</v>
      </c>
      <c r="C167" s="40">
        <v>25949.72</v>
      </c>
      <c r="D167" s="41">
        <v>10028150</v>
      </c>
      <c r="E167" s="42">
        <v>386.4454028791062</v>
      </c>
    </row>
    <row r="168" spans="2:5" s="44" customFormat="1" ht="15">
      <c r="B168" s="33">
        <v>43831</v>
      </c>
      <c r="C168" s="34">
        <v>26114.84</v>
      </c>
      <c r="D168" s="35">
        <v>10170330</v>
      </c>
      <c r="E168" s="39">
        <v>389.4463837419643</v>
      </c>
    </row>
    <row r="169" spans="2:5" s="44" customFormat="1" ht="15">
      <c r="B169" s="33">
        <v>43862</v>
      </c>
      <c r="C169" s="34">
        <v>24055.56</v>
      </c>
      <c r="D169" s="35">
        <v>9264810</v>
      </c>
      <c r="E169" s="39">
        <v>385.142145932167</v>
      </c>
    </row>
    <row r="170" spans="2:5" s="44" customFormat="1" ht="15">
      <c r="B170" s="33">
        <v>43891</v>
      </c>
      <c r="C170" s="34">
        <v>33711.58</v>
      </c>
      <c r="D170" s="35">
        <v>13081810</v>
      </c>
      <c r="E170" s="39">
        <v>388.05093086707893</v>
      </c>
    </row>
    <row r="171" spans="2:5" s="44" customFormat="1" ht="15">
      <c r="B171" s="33">
        <v>43922</v>
      </c>
      <c r="C171" s="34">
        <v>29621.68</v>
      </c>
      <c r="D171" s="35">
        <v>12249870</v>
      </c>
      <c r="E171" s="39">
        <v>413.54406637300787</v>
      </c>
    </row>
    <row r="172" spans="2:5" s="44" customFormat="1" ht="15">
      <c r="B172" s="33">
        <v>43952</v>
      </c>
      <c r="C172" s="34">
        <v>25080.86</v>
      </c>
      <c r="D172" s="35">
        <v>10481360</v>
      </c>
      <c r="E172" s="39">
        <v>417.90273539264604</v>
      </c>
    </row>
    <row r="173" spans="2:5" s="44" customFormat="1" ht="15">
      <c r="B173" s="33">
        <v>43983</v>
      </c>
      <c r="C173" s="34">
        <v>28470.59</v>
      </c>
      <c r="D173" s="35">
        <v>11864190</v>
      </c>
      <c r="E173" s="39">
        <v>416.7173915257815</v>
      </c>
    </row>
    <row r="174" spans="2:5" s="44" customFormat="1" ht="15">
      <c r="B174" s="33">
        <v>44013</v>
      </c>
      <c r="C174" s="34">
        <v>27490.88</v>
      </c>
      <c r="D174" s="35">
        <v>11211340</v>
      </c>
      <c r="E174" s="39">
        <v>407.82033896332166</v>
      </c>
    </row>
    <row r="175" spans="2:5" s="44" customFormat="1" ht="15">
      <c r="B175" s="33">
        <v>44044</v>
      </c>
      <c r="C175" s="34">
        <v>26303.17</v>
      </c>
      <c r="D175" s="35">
        <v>11120660</v>
      </c>
      <c r="E175" s="39">
        <v>422.7878236729641</v>
      </c>
    </row>
    <row r="176" spans="2:5" s="44" customFormat="1" ht="15">
      <c r="B176" s="33">
        <v>44075</v>
      </c>
      <c r="C176" s="34">
        <v>24881.58</v>
      </c>
      <c r="D176" s="35">
        <v>10988210</v>
      </c>
      <c r="E176" s="39">
        <v>441.62026688015794</v>
      </c>
    </row>
    <row r="177" spans="2:5" s="44" customFormat="1" ht="15">
      <c r="B177" s="33">
        <v>44105</v>
      </c>
      <c r="C177" s="34">
        <v>22827.49</v>
      </c>
      <c r="D177" s="35">
        <v>10078670</v>
      </c>
      <c r="E177" s="39">
        <v>441.51459490289994</v>
      </c>
    </row>
    <row r="178" spans="2:5" s="44" customFormat="1" ht="15">
      <c r="B178" s="33">
        <v>44136</v>
      </c>
      <c r="C178" s="34">
        <v>21412.62</v>
      </c>
      <c r="D178" s="35">
        <v>9417420</v>
      </c>
      <c r="E178" s="39">
        <v>439.8069923250868</v>
      </c>
    </row>
    <row r="179" spans="2:5" s="44" customFormat="1" ht="15">
      <c r="B179" s="37">
        <v>44166</v>
      </c>
      <c r="C179" s="40">
        <v>23089.7</v>
      </c>
      <c r="D179" s="41">
        <v>10379910</v>
      </c>
      <c r="E179" s="42">
        <v>449.54720069987917</v>
      </c>
    </row>
    <row r="180" spans="2:5" s="44" customFormat="1" ht="15">
      <c r="B180" s="33">
        <v>44197</v>
      </c>
      <c r="C180" s="34">
        <v>21158.77</v>
      </c>
      <c r="D180" s="35">
        <v>9301500</v>
      </c>
      <c r="E180" s="39">
        <v>439.6049486808543</v>
      </c>
    </row>
    <row r="181" spans="2:5" s="44" customFormat="1" ht="15">
      <c r="B181" s="33">
        <v>44228</v>
      </c>
      <c r="C181" s="34">
        <v>21244.67</v>
      </c>
      <c r="D181" s="35">
        <v>9429060</v>
      </c>
      <c r="E181" s="39">
        <v>443.8317940452829</v>
      </c>
    </row>
    <row r="182" spans="2:5" s="44" customFormat="1" ht="15">
      <c r="B182" s="33">
        <v>44256</v>
      </c>
      <c r="C182" s="34">
        <v>25096.62</v>
      </c>
      <c r="D182" s="35">
        <v>11132955.88</v>
      </c>
      <c r="E182" s="39">
        <v>443.6037952521097</v>
      </c>
    </row>
    <row r="183" spans="2:5" s="44" customFormat="1" ht="15">
      <c r="B183" s="33">
        <v>44287</v>
      </c>
      <c r="C183" s="34">
        <v>19666.77</v>
      </c>
      <c r="D183" s="35">
        <v>8916047.56</v>
      </c>
      <c r="E183" s="39">
        <v>453.3559684686403</v>
      </c>
    </row>
    <row r="184" spans="2:5" s="44" customFormat="1" ht="15">
      <c r="B184" s="33">
        <v>44317</v>
      </c>
      <c r="C184" s="34">
        <v>23465.07</v>
      </c>
      <c r="D184" s="35">
        <v>10762825.79</v>
      </c>
      <c r="E184" s="39">
        <v>458.67435255893116</v>
      </c>
    </row>
    <row r="185" spans="2:5" s="44" customFormat="1" ht="15">
      <c r="B185" s="33">
        <v>44348</v>
      </c>
      <c r="C185" s="34">
        <v>22017.43</v>
      </c>
      <c r="D185" s="35">
        <v>10100507.27</v>
      </c>
      <c r="E185" s="39">
        <v>458.75051129945683</v>
      </c>
    </row>
    <row r="186" spans="2:5" s="44" customFormat="1" ht="15">
      <c r="B186" s="33">
        <v>44378</v>
      </c>
      <c r="C186" s="34">
        <v>23263.93</v>
      </c>
      <c r="D186" s="35">
        <v>10396567.53</v>
      </c>
      <c r="E186" s="39">
        <v>446.8964414009155</v>
      </c>
    </row>
    <row r="187" spans="2:5" s="44" customFormat="1" ht="15">
      <c r="B187" s="33">
        <v>44409</v>
      </c>
      <c r="C187" s="34">
        <v>22345.68</v>
      </c>
      <c r="D187" s="35">
        <v>10189998.44</v>
      </c>
      <c r="E187" s="39">
        <v>456.01648461805587</v>
      </c>
    </row>
    <row r="188" spans="2:5" s="44" customFormat="1" ht="15">
      <c r="B188" s="33">
        <v>44440</v>
      </c>
      <c r="C188" s="34">
        <v>20050.59</v>
      </c>
      <c r="D188" s="35">
        <v>9464014.34</v>
      </c>
      <c r="E188" s="39">
        <v>472.00677586046095</v>
      </c>
    </row>
    <row r="189" spans="2:5" s="44" customFormat="1" ht="15">
      <c r="B189" s="33">
        <v>44470</v>
      </c>
      <c r="C189" s="34">
        <v>18561.38</v>
      </c>
      <c r="D189" s="35">
        <v>8665900.78</v>
      </c>
      <c r="E189" s="39">
        <v>466.8780435506411</v>
      </c>
    </row>
    <row r="190" spans="2:5" s="44" customFormat="1" ht="15">
      <c r="B190" s="33">
        <v>44501</v>
      </c>
      <c r="C190" s="34">
        <v>18520.16</v>
      </c>
      <c r="D190" s="35">
        <v>7680463.22</v>
      </c>
      <c r="E190" s="39">
        <v>414.708254140353</v>
      </c>
    </row>
    <row r="191" spans="2:5" s="44" customFormat="1" ht="15">
      <c r="B191" s="33">
        <v>44531</v>
      </c>
      <c r="C191" s="34">
        <v>20787.42</v>
      </c>
      <c r="D191" s="58">
        <v>8680386.8</v>
      </c>
      <c r="E191" s="39">
        <v>417.5788433581465</v>
      </c>
    </row>
    <row r="192" spans="2:5" s="44" customFormat="1" ht="15">
      <c r="B192" s="62">
        <v>44562</v>
      </c>
      <c r="C192" s="30">
        <v>19739.63</v>
      </c>
      <c r="D192" s="31">
        <v>8045121.18</v>
      </c>
      <c r="E192" s="38">
        <v>407.56190364257077</v>
      </c>
    </row>
    <row r="193" spans="2:5" s="44" customFormat="1" ht="15">
      <c r="B193" s="61">
        <v>44593</v>
      </c>
      <c r="C193" s="34">
        <v>18362.35</v>
      </c>
      <c r="D193" s="58">
        <v>7512090.92</v>
      </c>
      <c r="E193" s="39">
        <v>409.1029154765049</v>
      </c>
    </row>
    <row r="194" spans="2:5" s="44" customFormat="1" ht="15">
      <c r="B194" s="33">
        <v>44621</v>
      </c>
      <c r="C194" s="58">
        <v>23609.29</v>
      </c>
      <c r="D194" s="58">
        <v>9577352.35</v>
      </c>
      <c r="E194" s="39">
        <v>405.66032904843814</v>
      </c>
    </row>
    <row r="195" spans="2:5" s="44" customFormat="1" ht="15">
      <c r="B195" s="33">
        <v>44652</v>
      </c>
      <c r="C195" s="58">
        <v>18116.74</v>
      </c>
      <c r="D195" s="58">
        <v>7685874.6</v>
      </c>
      <c r="E195" s="39">
        <v>424.2415909264028</v>
      </c>
    </row>
    <row r="196" spans="2:5" s="44" customFormat="1" ht="15">
      <c r="B196" s="33">
        <v>44682</v>
      </c>
      <c r="C196" s="58">
        <v>25206.49</v>
      </c>
      <c r="D196" s="58">
        <v>10547295.69</v>
      </c>
      <c r="E196" s="39">
        <v>418.435715960453</v>
      </c>
    </row>
    <row r="197" spans="2:5" ht="15">
      <c r="B197" s="33">
        <v>44713</v>
      </c>
      <c r="C197" s="34">
        <v>22684.23</v>
      </c>
      <c r="D197" s="58">
        <v>9539206.61</v>
      </c>
      <c r="E197" s="36">
        <v>420.5215081137865</v>
      </c>
    </row>
    <row r="198" spans="2:5" ht="15">
      <c r="B198" s="33">
        <v>44743</v>
      </c>
      <c r="C198" s="34">
        <v>22209.03</v>
      </c>
      <c r="D198" s="58">
        <v>9367872.62</v>
      </c>
      <c r="E198" s="36">
        <v>421.80467224367743</v>
      </c>
    </row>
    <row r="199" spans="2:5" ht="15">
      <c r="B199" s="33">
        <v>44774</v>
      </c>
      <c r="C199" s="34">
        <v>24806.3</v>
      </c>
      <c r="D199" s="58">
        <v>11032568.52</v>
      </c>
      <c r="E199" s="36">
        <v>444.7486533662819</v>
      </c>
    </row>
    <row r="200" spans="2:5" s="44" customFormat="1" ht="15">
      <c r="B200" s="33">
        <v>44805</v>
      </c>
      <c r="C200" s="34">
        <v>23055.83</v>
      </c>
      <c r="D200" s="58">
        <v>10682923.64</v>
      </c>
      <c r="E200" s="36">
        <v>463.3502086023361</v>
      </c>
    </row>
    <row r="201" spans="2:5" s="44" customFormat="1" ht="15">
      <c r="B201" s="33">
        <v>44835</v>
      </c>
      <c r="C201" s="34">
        <v>22558.04</v>
      </c>
      <c r="D201" s="58">
        <v>10467319.53</v>
      </c>
      <c r="E201" s="36">
        <v>464.0172430760828</v>
      </c>
    </row>
    <row r="202" spans="2:5" ht="15">
      <c r="B202" s="37">
        <v>44866</v>
      </c>
      <c r="C202" s="40">
        <v>22003.01</v>
      </c>
      <c r="D202" s="41">
        <v>10459240.92</v>
      </c>
      <c r="E202" s="63">
        <v>475.35500461073286</v>
      </c>
    </row>
    <row r="204" ht="15">
      <c r="B204" s="16" t="s">
        <v>0</v>
      </c>
    </row>
    <row r="205" ht="15">
      <c r="B205" s="16" t="s">
        <v>23</v>
      </c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2023-01-12T14:51:24Z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