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Precios" sheetId="1" r:id="rId1"/>
    <sheet name="Volúmenes" sheetId="2" r:id="rId2"/>
  </sheets>
  <definedNames/>
  <calcPr fullCalcOnLoad="1"/>
</workbook>
</file>

<file path=xl/sharedStrings.xml><?xml version="1.0" encoding="utf-8"?>
<sst xmlns="http://schemas.openxmlformats.org/spreadsheetml/2006/main" count="194" uniqueCount="37">
  <si>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</si>
  <si>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</si>
  <si>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</si>
  <si>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</si>
  <si>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</si>
  <si>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</si>
  <si>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</si>
  <si>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</si>
  <si>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</si>
  <si>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</si>
  <si>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</si>
  <si>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</si>
  <si>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</si>
  <si>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</si>
  <si>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</si>
  <si>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Leche en Polvo Descremada (US$/Ton)</t>
  </si>
  <si>
    <t>1er</t>
  </si>
  <si>
    <t>2da</t>
  </si>
  <si>
    <t>2do</t>
  </si>
  <si>
    <t>Evento</t>
  </si>
  <si>
    <t xml:space="preserve">Desde setiembre del 2010, se comenzaron a realizar dos eventos por mes, uno cada quince días aproximadamente. </t>
  </si>
  <si>
    <r>
      <t>Promedio Índice de Precios (US$/Ton)</t>
    </r>
    <r>
      <rPr>
        <b/>
        <sz val="11"/>
        <color indexed="8"/>
        <rFont val="Calibri"/>
        <family val="2"/>
      </rPr>
      <t>*</t>
    </r>
  </si>
  <si>
    <t>3.193</t>
  </si>
  <si>
    <t>3.292</t>
  </si>
  <si>
    <t>3.354</t>
  </si>
  <si>
    <t>3.269 </t>
  </si>
  <si>
    <t>Volúmenes</t>
  </si>
  <si>
    <t>Año</t>
  </si>
  <si>
    <t>Mes</t>
  </si>
  <si>
    <t xml:space="preserve">Evento </t>
  </si>
  <si>
    <t>Variación %</t>
  </si>
  <si>
    <t>Volumenes comercializados en cada licitación</t>
  </si>
  <si>
    <t>Queso cheddar (US$/Ton)</t>
  </si>
  <si>
    <t xml:space="preserve">Leche en Polvo Entera (US$/Ton) </t>
  </si>
  <si>
    <t xml:space="preserve">* El Índice de Precios es un indicador publicado por el Global Dairy Trade (plataforma de las licitaciones), donde se realiza un promedio ponderado entre los precios ganadores y las cantidades comercializadas de cada producto en el evento en cuestión. </t>
  </si>
  <si>
    <t>Fuente: Global Dairy Trade</t>
  </si>
  <si>
    <t>Precios de licitaciones Global Dairy Trade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</si>
</sst>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U&quot;\ #,##0_);\(&quot;$U&quot;\ #,##0\)"/>
    <numFmt numFmtId="179" formatCode="&quot;$U&quot;\ #,##0_);[Red]\(&quot;$U&quot;\ #,##0\)"/>
    <numFmt numFmtId="180" formatCode="&quot;$U&quot;\ #,##0.00_);\(&quot;$U&quot;\ #,##0.00\)"/>
    <numFmt numFmtId="181" formatCode="&quot;$U&quot;\ #,##0.00_);[Red]\(&quot;$U&quot;\ #,##0.00\)"/>
    <numFmt numFmtId="182" formatCode="_(&quot;$U&quot;\ * #,##0_);_(&quot;$U&quot;\ * \(#,##0\);_(&quot;$U&quot;\ * &quot;-&quot;_);_(@_)"/>
    <numFmt numFmtId="183" formatCode="_(&quot;$U&quot;\ * #,##0.00_);_(&quot;$U&quot;\ * \(#,##0.00\);_(&quot;$U&quot;\ * &quot;-&quot;??_);_(@_)"/>
    <numFmt numFmtId="184" formatCode="&quot;R$ &quot;#,##0_);\(&quot;R$ &quot;#,##0\)"/>
    <numFmt numFmtId="185" formatCode="&quot;R$ &quot;#,##0_);[Red]\(&quot;R$ &quot;#,##0\)"/>
    <numFmt numFmtId="186" formatCode="&quot;R$ &quot;#,##0.00_);\(&quot;R$ &quot;#,##0.00\)"/>
    <numFmt numFmtId="187" formatCode="&quot;R$ &quot;#,##0.00_);[Red]\(&quot;R$ &quot;#,##0.00\)"/>
    <numFmt numFmtId="188" formatCode="_(&quot;R$ &quot;* #,##0_);_(&quot;R$ &quot;* \(#,##0\);_(&quot;R$ &quot;* &quot;-&quot;_);_(@_)"/>
    <numFmt numFmtId="189" formatCode="_(&quot;R$ &quot;* #,##0.00_);_(&quot;R$ &quot;* \(#,##0.00\);_(&quot;R$ &quot;* &quot;-&quot;??_);_(@_)"/>
    <numFmt numFmtId="190" formatCode="[$-416]mmm\-yy;@"/>
    <numFmt numFmtId="191" formatCode="0.0"/>
    <numFmt numFmtId="192" formatCode="[$-416]dddd\,\ d&quot; de &quot;mmmm&quot; de &quot;yyyy"/>
    <numFmt numFmtId="193" formatCode="[$-416]d\-mmm\-yy;@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_(* #,##0.0_);_(* \(#,##0.0\);_(* &quot;-&quot;??_);_(@_)"/>
    <numFmt numFmtId="199" formatCode="_(* #,##0_);_(* \(#,##0\);_(* &quot;-&quot;??_);_(@_)"/>
    <numFmt numFmtId="200" formatCode="0.0%"/>
    <numFmt numFmtId="201" formatCode="_(* #,##0.000_);_(* \(#,##0.000\);_(* &quot;-&quot;??_);_(@_)"/>
    <numFmt numFmtId="202" formatCode="#,##0.0"/>
    <numFmt numFmtId="20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0" fillId="0" borderId="0" xfId="0" applyAlignment="1">
      <alignment wrapText="1"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0" fontId="41" fillId="0" borderId="0" xfId="0" applyFont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42" fillId="0" borderId="37" xfId="0" applyNumberFormat="1" applyFont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42" fillId="0" borderId="0" xfId="0" applyNumberFormat="1" applyFont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3" fontId="0" fillId="0" borderId="40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41" fillId="0" borderId="0" xfId="0" applyNumberFormat="1" applyFont="1" applyAlignment="1">
      <alignment/>
    </xf>
    <xf numFmtId="3" fontId="0" fillId="0" borderId="3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40" fillId="0" borderId="41" xfId="0" applyFont="1" applyBorder="1" applyAlignment="1">
      <alignment/>
    </xf>
    <xf numFmtId="0" fontId="40" fillId="0" borderId="42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44" xfId="0" applyFont="1" applyBorder="1" applyAlignment="1">
      <alignment/>
    </xf>
    <xf numFmtId="0" fontId="40" fillId="0" borderId="38" xfId="0" applyFont="1" applyBorder="1" applyAlignment="1">
      <alignment/>
    </xf>
    <xf numFmtId="199" fontId="0" fillId="0" borderId="38" xfId="49" applyNumberFormat="1" applyFont="1" applyBorder="1" applyAlignment="1">
      <alignment/>
    </xf>
    <xf numFmtId="0" fontId="0" fillId="0" borderId="45" xfId="0" applyFont="1" applyBorder="1" applyAlignment="1">
      <alignment/>
    </xf>
    <xf numFmtId="0" fontId="40" fillId="0" borderId="35" xfId="0" applyFont="1" applyBorder="1" applyAlignment="1">
      <alignment/>
    </xf>
    <xf numFmtId="0" fontId="40" fillId="0" borderId="18" xfId="0" applyFont="1" applyBorder="1" applyAlignment="1">
      <alignment/>
    </xf>
    <xf numFmtId="199" fontId="0" fillId="0" borderId="18" xfId="49" applyNumberFormat="1" applyFont="1" applyBorder="1" applyAlignment="1">
      <alignment/>
    </xf>
    <xf numFmtId="200" fontId="0" fillId="0" borderId="33" xfId="56" applyNumberFormat="1" applyFont="1" applyBorder="1" applyAlignment="1">
      <alignment/>
    </xf>
    <xf numFmtId="200" fontId="0" fillId="0" borderId="45" xfId="56" applyNumberFormat="1" applyFont="1" applyBorder="1" applyAlignment="1">
      <alignment/>
    </xf>
    <xf numFmtId="0" fontId="40" fillId="0" borderId="34" xfId="0" applyFont="1" applyBorder="1" applyAlignment="1">
      <alignment/>
    </xf>
    <xf numFmtId="0" fontId="40" fillId="0" borderId="27" xfId="0" applyFont="1" applyBorder="1" applyAlignment="1">
      <alignment/>
    </xf>
    <xf numFmtId="199" fontId="0" fillId="0" borderId="27" xfId="49" applyNumberFormat="1" applyFont="1" applyBorder="1" applyAlignment="1">
      <alignment/>
    </xf>
    <xf numFmtId="200" fontId="0" fillId="0" borderId="32" xfId="56" applyNumberFormat="1" applyFont="1" applyBorder="1" applyAlignment="1">
      <alignment/>
    </xf>
    <xf numFmtId="0" fontId="40" fillId="0" borderId="46" xfId="0" applyFont="1" applyBorder="1" applyAlignment="1">
      <alignment/>
    </xf>
    <xf numFmtId="0" fontId="40" fillId="0" borderId="47" xfId="0" applyFont="1" applyBorder="1" applyAlignment="1">
      <alignment/>
    </xf>
    <xf numFmtId="199" fontId="0" fillId="0" borderId="47" xfId="49" applyNumberFormat="1" applyFont="1" applyBorder="1" applyAlignment="1">
      <alignment/>
    </xf>
    <xf numFmtId="200" fontId="0" fillId="0" borderId="48" xfId="56" applyNumberFormat="1" applyFont="1" applyBorder="1" applyAlignment="1">
      <alignment/>
    </xf>
    <xf numFmtId="0" fontId="41" fillId="0" borderId="0" xfId="0" applyFont="1" applyAlignment="1">
      <alignment/>
    </xf>
    <xf numFmtId="199" fontId="0" fillId="0" borderId="38" xfId="51" applyNumberFormat="1" applyFont="1" applyBorder="1" applyAlignment="1">
      <alignment/>
    </xf>
    <xf numFmtId="200" fontId="0" fillId="0" borderId="33" xfId="56" applyNumberFormat="1" applyFont="1" applyBorder="1" applyAlignment="1">
      <alignment/>
    </xf>
    <xf numFmtId="200" fontId="0" fillId="0" borderId="45" xfId="56" applyNumberFormat="1" applyFont="1" applyBorder="1" applyAlignment="1">
      <alignment/>
    </xf>
    <xf numFmtId="3" fontId="0" fillId="0" borderId="32" xfId="0" applyNumberFormat="1" applyFill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9" fontId="0" fillId="0" borderId="0" xfId="56" applyFont="1" applyAlignment="1">
      <alignment/>
    </xf>
    <xf numFmtId="3" fontId="0" fillId="0" borderId="38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10" fontId="0" fillId="0" borderId="0" xfId="56" applyNumberFormat="1" applyFont="1" applyAlignment="1">
      <alignment/>
    </xf>
    <xf numFmtId="16" fontId="0" fillId="0" borderId="0" xfId="0" applyNumberFormat="1" applyAlignment="1">
      <alignment/>
    </xf>
    <xf numFmtId="0" fontId="40" fillId="0" borderId="50" xfId="0" applyFont="1" applyBorder="1" applyAlignment="1">
      <alignment/>
    </xf>
    <xf numFmtId="0" fontId="40" fillId="0" borderId="51" xfId="0" applyFont="1" applyBorder="1" applyAlignment="1">
      <alignment/>
    </xf>
    <xf numFmtId="199" fontId="0" fillId="0" borderId="51" xfId="49" applyNumberFormat="1" applyFont="1" applyBorder="1" applyAlignment="1">
      <alignment/>
    </xf>
    <xf numFmtId="200" fontId="0" fillId="0" borderId="52" xfId="56" applyNumberFormat="1" applyFont="1" applyBorder="1" applyAlignment="1">
      <alignment/>
    </xf>
    <xf numFmtId="9" fontId="40" fillId="0" borderId="43" xfId="56" applyFont="1" applyBorder="1" applyAlignment="1">
      <alignment/>
    </xf>
    <xf numFmtId="9" fontId="40" fillId="0" borderId="52" xfId="56" applyFont="1" applyBorder="1" applyAlignment="1">
      <alignment/>
    </xf>
    <xf numFmtId="3" fontId="40" fillId="0" borderId="41" xfId="0" applyNumberFormat="1" applyFont="1" applyFill="1" applyBorder="1" applyAlignment="1">
      <alignment horizontal="center"/>
    </xf>
    <xf numFmtId="3" fontId="40" fillId="0" borderId="50" xfId="0" applyNumberFormat="1" applyFont="1" applyFill="1" applyBorder="1" applyAlignment="1">
      <alignment horizontal="center"/>
    </xf>
    <xf numFmtId="0" fontId="40" fillId="0" borderId="14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3" fontId="0" fillId="0" borderId="41" xfId="0" applyNumberFormat="1" applyFill="1" applyBorder="1" applyAlignment="1">
      <alignment horizontal="center"/>
    </xf>
    <xf numFmtId="3" fontId="0" fillId="0" borderId="50" xfId="0" applyNumberFormat="1" applyFill="1" applyBorder="1" applyAlignment="1">
      <alignment horizontal="center"/>
    </xf>
    <xf numFmtId="9" fontId="40" fillId="0" borderId="32" xfId="56" applyFont="1" applyBorder="1" applyAlignment="1">
      <alignment/>
    </xf>
    <xf numFmtId="9" fontId="40" fillId="0" borderId="33" xfId="56" applyFont="1" applyBorder="1" applyAlignment="1">
      <alignment/>
    </xf>
    <xf numFmtId="3" fontId="40" fillId="0" borderId="26" xfId="0" applyNumberFormat="1" applyFont="1" applyFill="1" applyBorder="1" applyAlignment="1">
      <alignment horizontal="center"/>
    </xf>
    <xf numFmtId="3" fontId="40" fillId="0" borderId="19" xfId="0" applyNumberFormat="1" applyFont="1" applyFill="1" applyBorder="1" applyAlignment="1">
      <alignment horizontal="center"/>
    </xf>
    <xf numFmtId="0" fontId="4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" fontId="0" fillId="0" borderId="43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42" xfId="0" applyNumberFormat="1" applyFill="1" applyBorder="1" applyAlignment="1">
      <alignment horizontal="center"/>
    </xf>
    <xf numFmtId="3" fontId="0" fillId="0" borderId="51" xfId="0" applyNumberFormat="1" applyFill="1" applyBorder="1" applyAlignment="1">
      <alignment horizontal="center"/>
    </xf>
    <xf numFmtId="3" fontId="40" fillId="0" borderId="56" xfId="0" applyNumberFormat="1" applyFont="1" applyFill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3" fontId="40" fillId="0" borderId="44" xfId="0" applyNumberFormat="1" applyFont="1" applyFill="1" applyBorder="1" applyAlignment="1">
      <alignment horizontal="center"/>
    </xf>
    <xf numFmtId="0" fontId="40" fillId="0" borderId="46" xfId="0" applyFont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47" xfId="0" applyNumberForma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50" xfId="0" applyBorder="1" applyAlignment="1">
      <alignment/>
    </xf>
    <xf numFmtId="9" fontId="40" fillId="0" borderId="45" xfId="56" applyFont="1" applyBorder="1" applyAlignment="1">
      <alignment/>
    </xf>
    <xf numFmtId="0" fontId="40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40" fillId="0" borderId="34" xfId="0" applyNumberFormat="1" applyFont="1" applyFill="1" applyBorder="1" applyAlignment="1">
      <alignment horizontal="center"/>
    </xf>
    <xf numFmtId="3" fontId="40" fillId="0" borderId="35" xfId="0" applyNumberFormat="1" applyFont="1" applyFill="1" applyBorder="1" applyAlignment="1">
      <alignment horizontal="center"/>
    </xf>
    <xf numFmtId="0" fontId="40" fillId="0" borderId="24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3" fontId="0" fillId="0" borderId="44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40" fillId="0" borderId="58" xfId="0" applyFont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/>
    </xf>
    <xf numFmtId="3" fontId="0" fillId="0" borderId="46" xfId="0" applyNumberFormat="1" applyFill="1" applyBorder="1" applyAlignment="1">
      <alignment horizontal="center"/>
    </xf>
    <xf numFmtId="9" fontId="40" fillId="0" borderId="48" xfId="56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22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Separador de milhares_Plan1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0</xdr:row>
      <xdr:rowOff>133350</xdr:rowOff>
    </xdr:from>
    <xdr:to>
      <xdr:col>10</xdr:col>
      <xdr:colOff>0</xdr:colOff>
      <xdr:row>8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33350"/>
          <a:ext cx="24098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95250</xdr:rowOff>
    </xdr:from>
    <xdr:to>
      <xdr:col>4</xdr:col>
      <xdr:colOff>742950</xdr:colOff>
      <xdr:row>8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95250"/>
          <a:ext cx="21145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V146"/>
  <sheetViews>
    <sheetView showGridLines="0" tabSelected="1" zoomScale="87" zoomScaleNormal="87" zoomScalePageLayoutView="0" workbookViewId="0" topLeftCell="A1">
      <selection activeCell="O139" sqref="O139"/>
    </sheetView>
  </sheetViews>
  <sheetFormatPr defaultColWidth="11.421875" defaultRowHeight="15"/>
  <cols>
    <col min="1" max="1" width="9.140625" style="0" customWidth="1"/>
    <col min="3" max="3" width="7.140625" style="18" bestFit="1" customWidth="1"/>
    <col min="8" max="8" width="13.421875" style="0" customWidth="1"/>
    <col min="9" max="10" width="12.421875" style="0" customWidth="1"/>
    <col min="16" max="16" width="10.28125" style="0" customWidth="1"/>
    <col min="17" max="17" width="10.140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.75" thickBot="1">
      <c r="A10" s="1"/>
    </row>
    <row r="11" spans="1:10" ht="15.75" thickBot="1">
      <c r="A11" s="1"/>
      <c r="H11" s="160" t="s">
        <v>36</v>
      </c>
      <c r="I11" s="161"/>
      <c r="J11" s="162"/>
    </row>
    <row r="12" ht="15.75" thickBot="1">
      <c r="A12" s="1"/>
    </row>
    <row r="13" spans="8:10" ht="15.75" thickBot="1">
      <c r="H13" s="143" t="s">
        <v>33</v>
      </c>
      <c r="I13" s="144"/>
      <c r="J13" s="145"/>
    </row>
    <row r="14" ht="15.75" thickBot="1"/>
    <row r="15" spans="2:22" ht="15.75" thickBot="1">
      <c r="B15" s="2" t="s">
        <v>0</v>
      </c>
      <c r="C15" s="15" t="s">
        <v>19</v>
      </c>
      <c r="D15" s="3" t="s">
        <v>1</v>
      </c>
      <c r="E15" s="4" t="s">
        <v>2</v>
      </c>
      <c r="F15" s="4" t="s">
        <v>3</v>
      </c>
      <c r="G15" s="4" t="s">
        <v>4</v>
      </c>
      <c r="H15" s="4" t="s">
        <v>5</v>
      </c>
      <c r="I15" s="4" t="s">
        <v>6</v>
      </c>
      <c r="J15" s="4" t="s">
        <v>7</v>
      </c>
      <c r="K15" s="4" t="s">
        <v>8</v>
      </c>
      <c r="L15" s="4" t="s">
        <v>9</v>
      </c>
      <c r="M15" s="4" t="s">
        <v>10</v>
      </c>
      <c r="N15" s="4" t="s">
        <v>11</v>
      </c>
      <c r="O15" s="4" t="s">
        <v>12</v>
      </c>
      <c r="P15" s="3" t="s">
        <v>13</v>
      </c>
      <c r="Q15" s="5" t="s">
        <v>14</v>
      </c>
      <c r="V15" s="108"/>
    </row>
    <row r="16" spans="2:22" ht="15">
      <c r="B16" s="149">
        <v>2008</v>
      </c>
      <c r="C16" s="19" t="s">
        <v>16</v>
      </c>
      <c r="D16" s="151"/>
      <c r="E16" s="132"/>
      <c r="F16" s="132"/>
      <c r="G16" s="132"/>
      <c r="H16" s="132"/>
      <c r="I16" s="132"/>
      <c r="J16" s="132">
        <v>4395</v>
      </c>
      <c r="K16" s="132">
        <v>3843</v>
      </c>
      <c r="L16" s="132">
        <v>3306</v>
      </c>
      <c r="M16" s="132">
        <v>2917</v>
      </c>
      <c r="N16" s="132">
        <v>2585</v>
      </c>
      <c r="O16" s="132">
        <v>2223</v>
      </c>
      <c r="P16" s="134">
        <f>AVERAGE(D16:O17)</f>
        <v>3211.5</v>
      </c>
      <c r="Q16" s="140"/>
      <c r="V16" s="108"/>
    </row>
    <row r="17" spans="2:22" ht="15.75" thickBot="1">
      <c r="B17" s="153"/>
      <c r="C17" s="23" t="s">
        <v>18</v>
      </c>
      <c r="D17" s="152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5"/>
      <c r="Q17" s="156"/>
      <c r="V17" s="108"/>
    </row>
    <row r="18" spans="2:22" ht="15">
      <c r="B18" s="149">
        <v>2009</v>
      </c>
      <c r="C18" s="19" t="s">
        <v>16</v>
      </c>
      <c r="D18" s="154">
        <v>2017</v>
      </c>
      <c r="E18" s="136">
        <v>1851</v>
      </c>
      <c r="F18" s="136">
        <v>2158</v>
      </c>
      <c r="G18" s="136">
        <v>2235</v>
      </c>
      <c r="H18" s="136">
        <v>2144</v>
      </c>
      <c r="I18" s="136">
        <v>1886</v>
      </c>
      <c r="J18" s="136">
        <v>1829</v>
      </c>
      <c r="K18" s="136">
        <v>2301</v>
      </c>
      <c r="L18" s="132">
        <v>2858</v>
      </c>
      <c r="M18" s="132">
        <v>3022</v>
      </c>
      <c r="N18" s="132">
        <v>3437</v>
      </c>
      <c r="O18" s="132">
        <v>3560</v>
      </c>
      <c r="P18" s="134">
        <f>AVERAGE(D18:O19)</f>
        <v>2441.5</v>
      </c>
      <c r="Q18" s="140">
        <f>+P18/P16-1</f>
        <v>-0.23976335045928698</v>
      </c>
      <c r="V18" s="108"/>
    </row>
    <row r="19" spans="2:22" ht="15.75" thickBot="1">
      <c r="B19" s="150"/>
      <c r="C19" s="20" t="s">
        <v>18</v>
      </c>
      <c r="D19" s="155"/>
      <c r="E19" s="137"/>
      <c r="F19" s="137"/>
      <c r="G19" s="137"/>
      <c r="H19" s="137"/>
      <c r="I19" s="137"/>
      <c r="J19" s="137"/>
      <c r="K19" s="137"/>
      <c r="L19" s="133"/>
      <c r="M19" s="133"/>
      <c r="N19" s="133"/>
      <c r="O19" s="133"/>
      <c r="P19" s="147"/>
      <c r="Q19" s="122"/>
      <c r="V19" s="108"/>
    </row>
    <row r="20" spans="2:17" ht="15">
      <c r="B20" s="149">
        <v>2010</v>
      </c>
      <c r="C20" s="19" t="s">
        <v>16</v>
      </c>
      <c r="D20" s="119">
        <v>3309</v>
      </c>
      <c r="E20" s="129">
        <v>3256</v>
      </c>
      <c r="F20" s="129">
        <v>3281</v>
      </c>
      <c r="G20" s="129">
        <v>3969</v>
      </c>
      <c r="H20" s="129">
        <v>3932</v>
      </c>
      <c r="I20" s="129">
        <v>3790</v>
      </c>
      <c r="J20" s="129">
        <v>3224</v>
      </c>
      <c r="K20" s="129">
        <v>2974</v>
      </c>
      <c r="L20" s="63">
        <v>3522</v>
      </c>
      <c r="M20" s="63">
        <v>3521</v>
      </c>
      <c r="N20" s="63">
        <v>3495</v>
      </c>
      <c r="O20" s="64">
        <v>3556</v>
      </c>
      <c r="P20" s="134">
        <f>AVERAGE(D20:O21)</f>
        <v>3498.875</v>
      </c>
      <c r="Q20" s="140">
        <f>+P20/P18-1</f>
        <v>0.43308416956788864</v>
      </c>
    </row>
    <row r="21" spans="2:17" ht="15.75" thickBot="1">
      <c r="B21" s="150"/>
      <c r="C21" s="20" t="s">
        <v>17</v>
      </c>
      <c r="D21" s="139"/>
      <c r="E21" s="138"/>
      <c r="F21" s="138"/>
      <c r="G21" s="138"/>
      <c r="H21" s="138"/>
      <c r="I21" s="138"/>
      <c r="J21" s="138"/>
      <c r="K21" s="138"/>
      <c r="L21" s="62">
        <v>3602</v>
      </c>
      <c r="M21" s="62">
        <v>3484</v>
      </c>
      <c r="N21" s="62">
        <v>3447</v>
      </c>
      <c r="O21" s="65">
        <v>3620</v>
      </c>
      <c r="P21" s="147"/>
      <c r="Q21" s="122"/>
    </row>
    <row r="22" spans="2:17" ht="15">
      <c r="B22" s="163">
        <v>2011</v>
      </c>
      <c r="C22" s="24" t="s">
        <v>16</v>
      </c>
      <c r="D22" s="25">
        <v>3750</v>
      </c>
      <c r="E22" s="26">
        <v>3995</v>
      </c>
      <c r="F22" s="26">
        <v>4619</v>
      </c>
      <c r="G22" s="26">
        <v>3878</v>
      </c>
      <c r="H22" s="26">
        <v>3859</v>
      </c>
      <c r="I22" s="26">
        <v>3780</v>
      </c>
      <c r="J22" s="26">
        <v>3638</v>
      </c>
      <c r="K22" s="26">
        <v>3474</v>
      </c>
      <c r="L22" s="26">
        <v>3314</v>
      </c>
      <c r="M22" s="61">
        <v>3309</v>
      </c>
      <c r="N22" s="61">
        <v>3487</v>
      </c>
      <c r="O22" s="61">
        <v>3637</v>
      </c>
      <c r="P22" s="146">
        <f>AVERAGE(D22:O23)</f>
        <v>3734.7083333333335</v>
      </c>
      <c r="Q22" s="121">
        <f>+P22/P20-1</f>
        <v>0.06740261750800847</v>
      </c>
    </row>
    <row r="23" spans="2:17" ht="15.75" thickBot="1">
      <c r="B23" s="142"/>
      <c r="C23" s="20" t="s">
        <v>18</v>
      </c>
      <c r="D23" s="11">
        <v>3780</v>
      </c>
      <c r="E23" s="10">
        <v>4320</v>
      </c>
      <c r="F23" s="10">
        <v>4105</v>
      </c>
      <c r="G23" s="10">
        <v>3912</v>
      </c>
      <c r="H23" s="10">
        <v>3863</v>
      </c>
      <c r="I23" s="10">
        <v>3888</v>
      </c>
      <c r="J23" s="10">
        <v>3475</v>
      </c>
      <c r="K23" s="10">
        <v>3385</v>
      </c>
      <c r="L23" s="10">
        <v>3499</v>
      </c>
      <c r="M23" s="62">
        <v>3503</v>
      </c>
      <c r="N23" s="62">
        <v>3574</v>
      </c>
      <c r="O23" s="62">
        <v>3589</v>
      </c>
      <c r="P23" s="147"/>
      <c r="Q23" s="122"/>
    </row>
    <row r="24" spans="2:17" ht="15">
      <c r="B24" s="125">
        <v>2012</v>
      </c>
      <c r="C24" s="16" t="s">
        <v>16</v>
      </c>
      <c r="D24" s="14">
        <v>3554</v>
      </c>
      <c r="E24" s="22">
        <v>3533</v>
      </c>
      <c r="F24" s="22">
        <v>3409</v>
      </c>
      <c r="G24" s="22">
        <v>3227</v>
      </c>
      <c r="H24" s="22">
        <v>2776</v>
      </c>
      <c r="I24" s="22">
        <v>2763</v>
      </c>
      <c r="J24" s="22">
        <v>2760</v>
      </c>
      <c r="K24" s="22">
        <v>2675</v>
      </c>
      <c r="L24" s="22">
        <v>2978</v>
      </c>
      <c r="M24" s="22">
        <v>3167</v>
      </c>
      <c r="N24" s="22">
        <v>3352</v>
      </c>
      <c r="O24" s="44">
        <v>3170</v>
      </c>
      <c r="P24" s="123">
        <f>AVERAGE(D24:O25)</f>
        <v>3094.8333333333335</v>
      </c>
      <c r="Q24" s="121">
        <f>+P24/P22-1</f>
        <v>-0.17133198710296427</v>
      </c>
    </row>
    <row r="25" spans="2:17" ht="15.75" thickBot="1">
      <c r="B25" s="126"/>
      <c r="C25" s="17" t="s">
        <v>18</v>
      </c>
      <c r="D25" s="45">
        <v>3562</v>
      </c>
      <c r="E25" s="43">
        <v>3421</v>
      </c>
      <c r="F25" s="43">
        <v>3316</v>
      </c>
      <c r="G25" s="43">
        <v>2847</v>
      </c>
      <c r="H25" s="43">
        <v>2546</v>
      </c>
      <c r="I25" s="43">
        <v>2886</v>
      </c>
      <c r="J25" s="43">
        <v>2584</v>
      </c>
      <c r="K25" s="43">
        <v>2870</v>
      </c>
      <c r="L25" s="43">
        <v>3036</v>
      </c>
      <c r="M25" s="43">
        <v>3421</v>
      </c>
      <c r="N25" s="43">
        <v>3276</v>
      </c>
      <c r="O25" s="35">
        <v>3147</v>
      </c>
      <c r="P25" s="124"/>
      <c r="Q25" s="122"/>
    </row>
    <row r="26" spans="2:17" ht="15">
      <c r="B26" s="125">
        <v>2013</v>
      </c>
      <c r="C26" s="16" t="s">
        <v>16</v>
      </c>
      <c r="D26" s="14">
        <v>3199</v>
      </c>
      <c r="E26" s="13">
        <v>3468</v>
      </c>
      <c r="F26" s="13">
        <v>4298</v>
      </c>
      <c r="G26" s="22">
        <v>5100</v>
      </c>
      <c r="H26" s="13">
        <v>4721</v>
      </c>
      <c r="I26" s="13">
        <v>4643</v>
      </c>
      <c r="J26" s="22">
        <v>4757</v>
      </c>
      <c r="K26" s="22">
        <v>5021</v>
      </c>
      <c r="L26" s="22">
        <v>5058</v>
      </c>
      <c r="M26" s="13">
        <v>5208</v>
      </c>
      <c r="N26" s="13">
        <v>4891</v>
      </c>
      <c r="O26" s="34">
        <v>5035</v>
      </c>
      <c r="P26" s="123">
        <f>AVERAGE(D26:O27)</f>
        <v>4677.333333333333</v>
      </c>
      <c r="Q26" s="121">
        <f>+P26/P24-1</f>
        <v>0.5113360977974042</v>
      </c>
    </row>
    <row r="27" spans="2:17" ht="15.75" thickBot="1">
      <c r="B27" s="126"/>
      <c r="C27" s="17" t="s">
        <v>18</v>
      </c>
      <c r="D27" s="46">
        <v>3288</v>
      </c>
      <c r="E27" s="27">
        <v>3654</v>
      </c>
      <c r="F27" s="27">
        <v>5116</v>
      </c>
      <c r="G27" s="27">
        <v>5245</v>
      </c>
      <c r="H27" s="27">
        <v>4722</v>
      </c>
      <c r="I27" s="27">
        <v>4668</v>
      </c>
      <c r="J27" s="27">
        <v>5058</v>
      </c>
      <c r="K27" s="27">
        <v>5124</v>
      </c>
      <c r="L27" s="27">
        <v>5096</v>
      </c>
      <c r="M27" s="27">
        <v>5058</v>
      </c>
      <c r="N27" s="27">
        <v>4870</v>
      </c>
      <c r="O27" s="35">
        <v>4958</v>
      </c>
      <c r="P27" s="124"/>
      <c r="Q27" s="122"/>
    </row>
    <row r="28" spans="2:17" ht="15">
      <c r="B28" s="125">
        <v>2014</v>
      </c>
      <c r="C28" s="16" t="s">
        <v>16</v>
      </c>
      <c r="D28" s="14">
        <v>4934</v>
      </c>
      <c r="E28" s="22">
        <v>5005</v>
      </c>
      <c r="F28" s="22">
        <v>4703</v>
      </c>
      <c r="G28" s="22">
        <v>4033</v>
      </c>
      <c r="H28" s="22">
        <v>3928</v>
      </c>
      <c r="I28" s="22">
        <v>3594</v>
      </c>
      <c r="J28" s="22">
        <v>3459</v>
      </c>
      <c r="K28" s="22">
        <v>2725</v>
      </c>
      <c r="L28" s="22">
        <v>2673</v>
      </c>
      <c r="M28" s="22">
        <v>2443</v>
      </c>
      <c r="N28" s="22">
        <v>2522</v>
      </c>
      <c r="O28" s="51">
        <v>2229</v>
      </c>
      <c r="P28" s="123">
        <f>AVERAGE(D28:O29)</f>
        <v>3496.2916666666665</v>
      </c>
      <c r="Q28" s="121">
        <f>+P28/P26-1</f>
        <v>-0.2525032069555302</v>
      </c>
    </row>
    <row r="29" spans="2:17" ht="15.75" thickBot="1">
      <c r="B29" s="126"/>
      <c r="C29" s="17" t="s">
        <v>18</v>
      </c>
      <c r="D29" s="50">
        <v>4943</v>
      </c>
      <c r="E29" s="49">
        <v>4999</v>
      </c>
      <c r="F29" s="49">
        <v>4439</v>
      </c>
      <c r="G29" s="49">
        <v>3990</v>
      </c>
      <c r="H29" s="49">
        <v>3877</v>
      </c>
      <c r="I29" s="49">
        <v>3658</v>
      </c>
      <c r="J29" s="49">
        <v>3088</v>
      </c>
      <c r="K29" s="54">
        <v>2804</v>
      </c>
      <c r="L29" s="49">
        <v>2692</v>
      </c>
      <c r="M29" s="49">
        <v>2503</v>
      </c>
      <c r="N29" s="49">
        <v>2400</v>
      </c>
      <c r="O29" s="35">
        <v>2270</v>
      </c>
      <c r="P29" s="124"/>
      <c r="Q29" s="122"/>
    </row>
    <row r="30" spans="2:17" ht="15">
      <c r="B30" s="125">
        <v>2015</v>
      </c>
      <c r="C30" s="16" t="s">
        <v>16</v>
      </c>
      <c r="D30" s="14">
        <v>2307</v>
      </c>
      <c r="E30" s="22">
        <v>2874</v>
      </c>
      <c r="F30" s="22">
        <v>3241</v>
      </c>
      <c r="G30" s="22">
        <v>2538</v>
      </c>
      <c r="H30" s="22">
        <v>2386</v>
      </c>
      <c r="I30" s="22">
        <v>2309</v>
      </c>
      <c r="J30" s="22">
        <v>2054</v>
      </c>
      <c r="K30" s="22">
        <v>1560</v>
      </c>
      <c r="L30" s="22">
        <v>2078</v>
      </c>
      <c r="M30" s="22">
        <v>2824</v>
      </c>
      <c r="N30" s="22">
        <v>2453</v>
      </c>
      <c r="O30" s="58">
        <v>2260</v>
      </c>
      <c r="P30" s="123">
        <f>AVERAGE(D30:O31)</f>
        <v>2416.4166666666665</v>
      </c>
      <c r="Q30" s="121">
        <f>+P30/P28-1</f>
        <v>-0.30886296194777807</v>
      </c>
    </row>
    <row r="31" spans="2:17" ht="15.75" thickBot="1">
      <c r="B31" s="126"/>
      <c r="C31" s="17" t="s">
        <v>18</v>
      </c>
      <c r="D31" s="57">
        <v>2402</v>
      </c>
      <c r="E31" s="56">
        <v>3272</v>
      </c>
      <c r="F31" s="56">
        <v>2928</v>
      </c>
      <c r="G31" s="60">
        <v>2446</v>
      </c>
      <c r="H31" s="56">
        <v>2390</v>
      </c>
      <c r="I31" s="56">
        <v>2327</v>
      </c>
      <c r="J31" s="56">
        <v>1848</v>
      </c>
      <c r="K31" s="56">
        <v>1856</v>
      </c>
      <c r="L31" s="56">
        <v>2495</v>
      </c>
      <c r="M31" s="56">
        <v>2694</v>
      </c>
      <c r="N31" s="56">
        <v>2148</v>
      </c>
      <c r="O31" s="35">
        <v>2304</v>
      </c>
      <c r="P31" s="124"/>
      <c r="Q31" s="122"/>
    </row>
    <row r="32" spans="2:17" ht="15">
      <c r="B32" s="125">
        <v>2016</v>
      </c>
      <c r="C32" s="16" t="s">
        <v>16</v>
      </c>
      <c r="D32" s="14">
        <v>2210</v>
      </c>
      <c r="E32" s="22">
        <v>1952</v>
      </c>
      <c r="F32" s="22">
        <v>1974</v>
      </c>
      <c r="G32" s="22">
        <v>2013</v>
      </c>
      <c r="H32" s="22">
        <v>2176</v>
      </c>
      <c r="I32" s="22">
        <v>2205</v>
      </c>
      <c r="J32" s="22">
        <v>2062</v>
      </c>
      <c r="K32" s="22">
        <v>2265</v>
      </c>
      <c r="L32" s="22">
        <v>2793</v>
      </c>
      <c r="M32" s="22">
        <v>2681</v>
      </c>
      <c r="N32" s="22">
        <v>3317</v>
      </c>
      <c r="O32" s="67">
        <v>3593</v>
      </c>
      <c r="P32" s="123">
        <f>AVERAGE(D32:O33)</f>
        <v>2463.4583333333335</v>
      </c>
      <c r="Q32" s="121">
        <f>+P32/P30-1</f>
        <v>0.01946753112390942</v>
      </c>
    </row>
    <row r="33" spans="2:17" ht="15.75" thickBot="1">
      <c r="B33" s="126"/>
      <c r="C33" s="17" t="s">
        <v>18</v>
      </c>
      <c r="D33" s="57">
        <v>2188</v>
      </c>
      <c r="E33" s="66">
        <v>1890</v>
      </c>
      <c r="F33" s="66">
        <v>1971</v>
      </c>
      <c r="G33" s="66">
        <v>2156</v>
      </c>
      <c r="H33" s="66">
        <v>2252</v>
      </c>
      <c r="I33" s="66">
        <v>2118</v>
      </c>
      <c r="J33" s="66">
        <v>2079</v>
      </c>
      <c r="K33" s="66">
        <v>2695</v>
      </c>
      <c r="L33" s="66">
        <v>2782</v>
      </c>
      <c r="M33" s="66">
        <v>2760</v>
      </c>
      <c r="N33" s="66">
        <v>3423</v>
      </c>
      <c r="O33" s="35">
        <v>3568</v>
      </c>
      <c r="P33" s="124"/>
      <c r="Q33" s="122"/>
    </row>
    <row r="34" spans="2:17" ht="15">
      <c r="B34" s="125">
        <v>2017</v>
      </c>
      <c r="C34" s="16" t="s">
        <v>16</v>
      </c>
      <c r="D34" s="14">
        <v>3294</v>
      </c>
      <c r="E34" s="22">
        <v>3314</v>
      </c>
      <c r="F34" s="22">
        <v>2782</v>
      </c>
      <c r="G34" s="22">
        <v>2924</v>
      </c>
      <c r="H34" s="22">
        <v>3233</v>
      </c>
      <c r="I34" s="22">
        <v>3143</v>
      </c>
      <c r="J34" s="22">
        <v>3111</v>
      </c>
      <c r="K34" s="22">
        <v>3155</v>
      </c>
      <c r="L34" s="22">
        <v>3100</v>
      </c>
      <c r="M34" s="22">
        <v>3037</v>
      </c>
      <c r="N34" s="22">
        <v>2852</v>
      </c>
      <c r="O34" s="69">
        <v>2830</v>
      </c>
      <c r="P34" s="123">
        <f>AVERAGE(D34:O35)</f>
        <v>3056.6666666666665</v>
      </c>
      <c r="Q34" s="121">
        <f>+P34/P32-1</f>
        <v>0.24080307156267433</v>
      </c>
    </row>
    <row r="35" spans="2:17" ht="15.75" thickBot="1">
      <c r="B35" s="126"/>
      <c r="C35" s="17" t="s">
        <v>18</v>
      </c>
      <c r="D35" s="57">
        <v>3283</v>
      </c>
      <c r="E35" s="66">
        <v>3189</v>
      </c>
      <c r="F35" s="66">
        <v>2855</v>
      </c>
      <c r="G35" s="66">
        <v>2998</v>
      </c>
      <c r="H35" s="66">
        <v>3312</v>
      </c>
      <c r="I35" s="66">
        <v>3022</v>
      </c>
      <c r="J35" s="66">
        <v>3114</v>
      </c>
      <c r="K35" s="66">
        <v>3143</v>
      </c>
      <c r="L35" s="66">
        <v>3122</v>
      </c>
      <c r="M35" s="66">
        <v>3014</v>
      </c>
      <c r="N35" s="66">
        <v>2778</v>
      </c>
      <c r="O35" s="35">
        <v>2755</v>
      </c>
      <c r="P35" s="124"/>
      <c r="Q35" s="122"/>
    </row>
    <row r="36" spans="2:17" ht="15">
      <c r="B36" s="125">
        <v>2018</v>
      </c>
      <c r="C36" s="16" t="s">
        <v>16</v>
      </c>
      <c r="D36" s="14">
        <v>2886</v>
      </c>
      <c r="E36" s="22">
        <v>3226</v>
      </c>
      <c r="F36" s="22">
        <v>3232</v>
      </c>
      <c r="G36" s="22">
        <v>3278</v>
      </c>
      <c r="H36" s="22">
        <v>3231</v>
      </c>
      <c r="I36" s="22">
        <v>3205</v>
      </c>
      <c r="J36" s="22">
        <v>2905</v>
      </c>
      <c r="K36" s="22">
        <v>2958</v>
      </c>
      <c r="L36" s="22">
        <v>2821</v>
      </c>
      <c r="M36" s="22">
        <v>2753</v>
      </c>
      <c r="N36" s="22">
        <v>2655</v>
      </c>
      <c r="O36" s="95">
        <v>2667</v>
      </c>
      <c r="P36" s="123">
        <f>AVERAGE(D36:O37)</f>
        <v>2985.4583333333335</v>
      </c>
      <c r="Q36" s="121">
        <f>+P36/P34-1</f>
        <v>-0.023296074154852686</v>
      </c>
    </row>
    <row r="37" spans="2:17" ht="15.75" thickBot="1">
      <c r="B37" s="126"/>
      <c r="C37" s="17" t="s">
        <v>18</v>
      </c>
      <c r="D37" s="57">
        <v>3010</v>
      </c>
      <c r="E37" s="66">
        <v>3246</v>
      </c>
      <c r="F37" s="66">
        <v>3226</v>
      </c>
      <c r="G37" s="66">
        <v>3311</v>
      </c>
      <c r="H37" s="66">
        <v>3226</v>
      </c>
      <c r="I37" s="66">
        <v>3189</v>
      </c>
      <c r="J37" s="66">
        <v>2973</v>
      </c>
      <c r="K37" s="66">
        <v>2883</v>
      </c>
      <c r="L37" s="66">
        <v>2768</v>
      </c>
      <c r="M37" s="66">
        <v>2729</v>
      </c>
      <c r="N37" s="66">
        <v>2599</v>
      </c>
      <c r="O37" s="35">
        <v>2674</v>
      </c>
      <c r="P37" s="124"/>
      <c r="Q37" s="122"/>
    </row>
    <row r="38" spans="2:17" ht="15">
      <c r="B38" s="125">
        <v>2019</v>
      </c>
      <c r="C38" s="16" t="s">
        <v>16</v>
      </c>
      <c r="D38" s="14">
        <v>2705</v>
      </c>
      <c r="E38" s="22">
        <v>3027</v>
      </c>
      <c r="F38" s="22">
        <v>3186</v>
      </c>
      <c r="G38" s="22">
        <v>3287</v>
      </c>
      <c r="H38" s="22">
        <v>3249</v>
      </c>
      <c r="I38" s="22">
        <v>3138</v>
      </c>
      <c r="J38" s="22">
        <v>2969</v>
      </c>
      <c r="K38" s="22">
        <v>3039</v>
      </c>
      <c r="L38" s="22">
        <v>3076</v>
      </c>
      <c r="M38" s="22">
        <v>3141</v>
      </c>
      <c r="N38" s="22">
        <v>3254</v>
      </c>
      <c r="O38" s="96">
        <v>3331</v>
      </c>
      <c r="P38" s="123">
        <f>AVERAGE(D38:O39)</f>
        <v>3118.0416666666665</v>
      </c>
      <c r="Q38" s="121">
        <f>+P38/P36-1</f>
        <v>0.04440970816876244</v>
      </c>
    </row>
    <row r="39" spans="2:17" ht="15.75" thickBot="1">
      <c r="B39" s="126"/>
      <c r="C39" s="17" t="s">
        <v>18</v>
      </c>
      <c r="D39" s="57">
        <v>2777</v>
      </c>
      <c r="E39" s="66">
        <v>3022</v>
      </c>
      <c r="F39" s="66">
        <v>3317</v>
      </c>
      <c r="G39" s="66">
        <v>3269</v>
      </c>
      <c r="H39" s="66">
        <v>3180</v>
      </c>
      <c r="I39" s="66">
        <v>3006</v>
      </c>
      <c r="J39" s="66">
        <v>3074</v>
      </c>
      <c r="K39" s="66">
        <v>3100</v>
      </c>
      <c r="L39" s="66">
        <v>3133</v>
      </c>
      <c r="M39" s="66">
        <v>3133</v>
      </c>
      <c r="N39" s="66">
        <v>3321</v>
      </c>
      <c r="O39" s="97">
        <v>3099</v>
      </c>
      <c r="P39" s="124"/>
      <c r="Q39" s="122"/>
    </row>
    <row r="40" spans="2:17" ht="15">
      <c r="B40" s="125">
        <v>2020</v>
      </c>
      <c r="C40" s="16" t="s">
        <v>16</v>
      </c>
      <c r="D40" s="14">
        <v>3150</v>
      </c>
      <c r="E40" s="22">
        <v>3039</v>
      </c>
      <c r="F40" s="22">
        <v>2952</v>
      </c>
      <c r="G40" s="22">
        <v>2820</v>
      </c>
      <c r="H40" s="22">
        <v>2745</v>
      </c>
      <c r="I40" s="22">
        <v>2761</v>
      </c>
      <c r="J40" s="22">
        <v>3208</v>
      </c>
      <c r="K40" s="22">
        <v>3003</v>
      </c>
      <c r="L40" s="22">
        <v>2884</v>
      </c>
      <c r="M40" s="22">
        <v>3041</v>
      </c>
      <c r="N40" s="22">
        <v>2985</v>
      </c>
      <c r="O40" s="100">
        <v>3182</v>
      </c>
      <c r="P40" s="123">
        <f>AVERAGE(D40:O41)</f>
        <v>2975.0833333333335</v>
      </c>
      <c r="Q40" s="121">
        <f>+P40/P38-1</f>
        <v>-0.045848756564617066</v>
      </c>
    </row>
    <row r="41" spans="2:17" ht="15.75" thickBot="1">
      <c r="B41" s="126"/>
      <c r="C41" s="17" t="s">
        <v>18</v>
      </c>
      <c r="D41" s="57">
        <v>3233</v>
      </c>
      <c r="E41" s="66">
        <v>2966</v>
      </c>
      <c r="F41" s="66">
        <v>2797</v>
      </c>
      <c r="G41" s="66">
        <v>2707</v>
      </c>
      <c r="H41" s="66">
        <v>2677</v>
      </c>
      <c r="I41" s="66">
        <v>2829</v>
      </c>
      <c r="J41" s="66">
        <v>3218</v>
      </c>
      <c r="K41" s="66">
        <v>2936</v>
      </c>
      <c r="L41" s="66">
        <v>2985</v>
      </c>
      <c r="M41" s="66">
        <v>3037</v>
      </c>
      <c r="N41" s="66">
        <v>3037</v>
      </c>
      <c r="O41" s="97">
        <v>3210</v>
      </c>
      <c r="P41" s="124"/>
      <c r="Q41" s="122"/>
    </row>
    <row r="42" spans="2:17" ht="15">
      <c r="B42" s="125">
        <v>2021</v>
      </c>
      <c r="C42" s="16" t="s">
        <v>16</v>
      </c>
      <c r="D42" s="14">
        <v>3306</v>
      </c>
      <c r="E42" s="22">
        <v>3458</v>
      </c>
      <c r="F42" s="22">
        <v>4364</v>
      </c>
      <c r="G42" s="22">
        <v>4085</v>
      </c>
      <c r="H42" s="22">
        <v>4115</v>
      </c>
      <c r="I42" s="22">
        <v>4062</v>
      </c>
      <c r="J42" s="22">
        <v>3864</v>
      </c>
      <c r="K42" s="22">
        <v>3598</v>
      </c>
      <c r="L42" s="22">
        <v>3691</v>
      </c>
      <c r="M42" s="22">
        <v>3749</v>
      </c>
      <c r="N42" s="22">
        <v>3921</v>
      </c>
      <c r="O42" s="106">
        <v>4008</v>
      </c>
      <c r="P42" s="123">
        <f>AVERAGE(D42:O43)</f>
        <v>3843</v>
      </c>
      <c r="Q42" s="121">
        <f>+P42/P40-1</f>
        <v>0.29172852301055996</v>
      </c>
    </row>
    <row r="43" spans="2:17" ht="15.75" thickBot="1">
      <c r="B43" s="126"/>
      <c r="C43" s="17" t="s">
        <v>18</v>
      </c>
      <c r="D43" s="57">
        <v>3380</v>
      </c>
      <c r="E43" s="66">
        <v>3615</v>
      </c>
      <c r="F43" s="66">
        <v>4083</v>
      </c>
      <c r="G43" s="66">
        <v>4097</v>
      </c>
      <c r="H43" s="66">
        <v>4123</v>
      </c>
      <c r="I43" s="66">
        <v>3997</v>
      </c>
      <c r="J43" s="66">
        <v>3730</v>
      </c>
      <c r="K43" s="66">
        <v>3552</v>
      </c>
      <c r="L43" s="66">
        <v>3777</v>
      </c>
      <c r="M43" s="66">
        <v>3803</v>
      </c>
      <c r="N43" s="66">
        <v>3987</v>
      </c>
      <c r="O43" s="97">
        <v>3867</v>
      </c>
      <c r="P43" s="124"/>
      <c r="Q43" s="122"/>
    </row>
    <row r="44" spans="2:17" ht="15">
      <c r="B44" s="125">
        <v>2022</v>
      </c>
      <c r="C44" s="16" t="s">
        <v>16</v>
      </c>
      <c r="D44" s="14">
        <v>3866</v>
      </c>
      <c r="E44" s="22">
        <v>4324</v>
      </c>
      <c r="F44" s="22">
        <v>4757</v>
      </c>
      <c r="G44" s="22">
        <v>4532</v>
      </c>
      <c r="H44" s="22">
        <v>3916</v>
      </c>
      <c r="I44" s="22">
        <v>4158</v>
      </c>
      <c r="J44" s="22">
        <v>3961</v>
      </c>
      <c r="K44" s="22">
        <v>3544</v>
      </c>
      <c r="L44" s="22">
        <v>3610</v>
      </c>
      <c r="M44" s="22">
        <v>3573</v>
      </c>
      <c r="N44" s="22">
        <v>3279</v>
      </c>
      <c r="O44" s="106">
        <v>3400</v>
      </c>
      <c r="P44" s="123"/>
      <c r="Q44" s="121"/>
    </row>
    <row r="45" spans="2:17" ht="15.75" thickBot="1">
      <c r="B45" s="126"/>
      <c r="C45" s="17" t="s">
        <v>18</v>
      </c>
      <c r="D45" s="57">
        <v>4082</v>
      </c>
      <c r="E45" s="66">
        <v>4503</v>
      </c>
      <c r="F45" s="66">
        <v>4596</v>
      </c>
      <c r="G45" s="66">
        <v>4207</v>
      </c>
      <c r="H45" s="66">
        <v>3934</v>
      </c>
      <c r="I45" s="66">
        <v>4125</v>
      </c>
      <c r="J45" s="66">
        <v>3757</v>
      </c>
      <c r="K45" s="66">
        <v>3417</v>
      </c>
      <c r="L45" s="66">
        <v>3733</v>
      </c>
      <c r="M45" s="66">
        <v>3421</v>
      </c>
      <c r="N45" s="66">
        <v>3397</v>
      </c>
      <c r="O45" s="97"/>
      <c r="P45" s="124"/>
      <c r="Q45" s="122"/>
    </row>
    <row r="46" spans="2:12" ht="15">
      <c r="B46" s="52" t="s">
        <v>20</v>
      </c>
      <c r="C46" s="52"/>
      <c r="D46" s="68"/>
      <c r="E46" s="52"/>
      <c r="F46" s="52"/>
      <c r="G46" s="52"/>
      <c r="H46" s="52"/>
      <c r="I46" s="52"/>
      <c r="J46" s="52"/>
      <c r="K46" s="52"/>
      <c r="L46" s="52"/>
    </row>
    <row r="47" ht="15.75" thickBot="1"/>
    <row r="48" spans="4:10" ht="15.75" thickBot="1">
      <c r="D48" s="18"/>
      <c r="H48" s="143" t="s">
        <v>15</v>
      </c>
      <c r="I48" s="144"/>
      <c r="J48" s="145"/>
    </row>
    <row r="49" ht="15.75" thickBot="1"/>
    <row r="50" spans="2:17" ht="15.75" thickBot="1">
      <c r="B50" s="6" t="s">
        <v>0</v>
      </c>
      <c r="C50" s="21" t="s">
        <v>19</v>
      </c>
      <c r="D50" s="3" t="s">
        <v>1</v>
      </c>
      <c r="E50" s="4" t="s">
        <v>2</v>
      </c>
      <c r="F50" s="4" t="s">
        <v>3</v>
      </c>
      <c r="G50" s="4" t="s">
        <v>4</v>
      </c>
      <c r="H50" s="4" t="s">
        <v>5</v>
      </c>
      <c r="I50" s="4" t="s">
        <v>6</v>
      </c>
      <c r="J50" s="4" t="s">
        <v>7</v>
      </c>
      <c r="K50" s="4" t="s">
        <v>8</v>
      </c>
      <c r="L50" s="4" t="s">
        <v>9</v>
      </c>
      <c r="M50" s="4" t="s">
        <v>10</v>
      </c>
      <c r="N50" s="4" t="s">
        <v>11</v>
      </c>
      <c r="O50" s="5" t="s">
        <v>12</v>
      </c>
      <c r="P50" s="8" t="s">
        <v>13</v>
      </c>
      <c r="Q50" s="9" t="s">
        <v>14</v>
      </c>
    </row>
    <row r="51" spans="2:17" ht="15">
      <c r="B51" s="163">
        <v>2010</v>
      </c>
      <c r="C51" s="30" t="s">
        <v>16</v>
      </c>
      <c r="D51" s="151"/>
      <c r="E51" s="132"/>
      <c r="F51" s="132">
        <v>2927</v>
      </c>
      <c r="G51" s="132">
        <v>3672</v>
      </c>
      <c r="H51" s="132">
        <v>3612</v>
      </c>
      <c r="I51" s="132">
        <v>3462</v>
      </c>
      <c r="J51" s="132">
        <v>3067</v>
      </c>
      <c r="K51" s="132">
        <v>2532</v>
      </c>
      <c r="L51" s="29">
        <v>3197</v>
      </c>
      <c r="M51" s="29">
        <v>3221</v>
      </c>
      <c r="N51" s="29">
        <v>3021</v>
      </c>
      <c r="O51" s="96">
        <v>3060</v>
      </c>
      <c r="P51" s="131">
        <f>AVERAGE(D51:O52)</f>
        <v>3164</v>
      </c>
      <c r="Q51" s="140"/>
    </row>
    <row r="52" spans="2:17" ht="15.75" thickBot="1">
      <c r="B52" s="165"/>
      <c r="C52" s="31" t="s">
        <v>18</v>
      </c>
      <c r="D52" s="152"/>
      <c r="E52" s="133"/>
      <c r="F52" s="133"/>
      <c r="G52" s="133"/>
      <c r="H52" s="133"/>
      <c r="I52" s="133"/>
      <c r="J52" s="133"/>
      <c r="K52" s="133"/>
      <c r="L52" s="28">
        <v>3229</v>
      </c>
      <c r="M52" s="28">
        <v>3072</v>
      </c>
      <c r="N52" s="28">
        <v>3096</v>
      </c>
      <c r="O52" s="97">
        <v>3128</v>
      </c>
      <c r="P52" s="124"/>
      <c r="Q52" s="122"/>
    </row>
    <row r="53" spans="2:17" ht="15">
      <c r="B53" s="141">
        <v>2011</v>
      </c>
      <c r="C53" s="32" t="s">
        <v>16</v>
      </c>
      <c r="D53" s="36">
        <v>3492</v>
      </c>
      <c r="E53" s="29">
        <v>3913</v>
      </c>
      <c r="F53" s="29">
        <v>3977</v>
      </c>
      <c r="G53" s="29">
        <v>3763</v>
      </c>
      <c r="H53" s="29">
        <v>3909</v>
      </c>
      <c r="I53" s="29">
        <v>4372</v>
      </c>
      <c r="J53" s="29">
        <v>3704</v>
      </c>
      <c r="K53" s="29">
        <v>3479</v>
      </c>
      <c r="L53" s="29">
        <v>3444</v>
      </c>
      <c r="M53" s="29" t="s">
        <v>22</v>
      </c>
      <c r="N53" s="29" t="s">
        <v>23</v>
      </c>
      <c r="O53" s="98">
        <v>3424</v>
      </c>
      <c r="P53" s="123">
        <f>AVERAGE(D53:O54)</f>
        <v>3696.35</v>
      </c>
      <c r="Q53" s="121">
        <f>+P53/P51-1</f>
        <v>0.1682522123893806</v>
      </c>
    </row>
    <row r="54" spans="2:17" ht="15.75" thickBot="1">
      <c r="B54" s="142"/>
      <c r="C54" s="31" t="s">
        <v>18</v>
      </c>
      <c r="D54" s="37">
        <v>3579</v>
      </c>
      <c r="E54" s="28">
        <v>3898</v>
      </c>
      <c r="F54" s="28">
        <v>3916</v>
      </c>
      <c r="G54" s="28">
        <v>3771</v>
      </c>
      <c r="H54" s="28">
        <v>3824</v>
      </c>
      <c r="I54" s="28">
        <v>3994</v>
      </c>
      <c r="J54" s="28">
        <v>3488</v>
      </c>
      <c r="K54" s="28">
        <v>3438</v>
      </c>
      <c r="L54" s="28">
        <v>3230</v>
      </c>
      <c r="M54" s="28" t="s">
        <v>23</v>
      </c>
      <c r="N54" s="28" t="s">
        <v>24</v>
      </c>
      <c r="O54" s="97">
        <v>3312</v>
      </c>
      <c r="P54" s="124"/>
      <c r="Q54" s="122"/>
    </row>
    <row r="55" spans="2:17" ht="15">
      <c r="B55" s="164">
        <v>2012</v>
      </c>
      <c r="C55" s="33" t="s">
        <v>16</v>
      </c>
      <c r="D55" s="38" t="s">
        <v>25</v>
      </c>
      <c r="E55" s="22">
        <v>3296</v>
      </c>
      <c r="F55" s="22">
        <v>3194</v>
      </c>
      <c r="G55" s="22">
        <v>3078</v>
      </c>
      <c r="H55" s="22">
        <v>2730</v>
      </c>
      <c r="I55" s="22">
        <v>3011</v>
      </c>
      <c r="J55" s="22">
        <v>2599</v>
      </c>
      <c r="K55" s="22">
        <v>2805</v>
      </c>
      <c r="L55" s="22">
        <v>3211</v>
      </c>
      <c r="M55" s="22">
        <v>3309</v>
      </c>
      <c r="N55" s="22">
        <v>3449</v>
      </c>
      <c r="O55" s="96">
        <v>3362</v>
      </c>
      <c r="P55" s="123">
        <f>AVERAGE(D55:O56)</f>
        <v>3099.6521739130435</v>
      </c>
      <c r="Q55" s="121">
        <f>+P55/P53-1</f>
        <v>-0.16142893018435933</v>
      </c>
    </row>
    <row r="56" spans="2:17" ht="15.75" thickBot="1">
      <c r="B56" s="142"/>
      <c r="C56" s="31" t="s">
        <v>18</v>
      </c>
      <c r="D56" s="37">
        <v>3351</v>
      </c>
      <c r="E56" s="28">
        <v>3259</v>
      </c>
      <c r="F56" s="28">
        <v>3125</v>
      </c>
      <c r="G56" s="28">
        <v>2871</v>
      </c>
      <c r="H56" s="28">
        <v>2573</v>
      </c>
      <c r="I56" s="28">
        <v>2834</v>
      </c>
      <c r="J56" s="28">
        <v>2727</v>
      </c>
      <c r="K56" s="28">
        <v>3023</v>
      </c>
      <c r="L56" s="48">
        <v>3339</v>
      </c>
      <c r="M56" s="28">
        <v>3325</v>
      </c>
      <c r="N56" s="28">
        <v>3402</v>
      </c>
      <c r="O56" s="97">
        <v>3419</v>
      </c>
      <c r="P56" s="124"/>
      <c r="Q56" s="122"/>
    </row>
    <row r="57" spans="2:17" ht="15">
      <c r="B57" s="125">
        <v>2013</v>
      </c>
      <c r="C57" s="16" t="s">
        <v>16</v>
      </c>
      <c r="D57" s="14">
        <v>3572</v>
      </c>
      <c r="E57" s="22">
        <v>3554</v>
      </c>
      <c r="F57" s="22">
        <v>3759</v>
      </c>
      <c r="G57" s="22">
        <v>5142</v>
      </c>
      <c r="H57" s="22">
        <v>4280</v>
      </c>
      <c r="I57" s="22">
        <v>4164</v>
      </c>
      <c r="J57" s="22">
        <v>4441</v>
      </c>
      <c r="K57" s="22">
        <v>4451</v>
      </c>
      <c r="L57" s="22">
        <v>4420</v>
      </c>
      <c r="M57" s="22">
        <v>4491</v>
      </c>
      <c r="N57" s="22">
        <v>4559</v>
      </c>
      <c r="O57" s="96">
        <v>4791</v>
      </c>
      <c r="P57" s="123">
        <f>AVERAGE(D57:O58)</f>
        <v>4309.375</v>
      </c>
      <c r="Q57" s="121">
        <f>+P57/P55-1</f>
        <v>0.3902769595466531</v>
      </c>
    </row>
    <row r="58" spans="2:17" ht="15.75" thickBot="1">
      <c r="B58" s="126"/>
      <c r="C58" s="17" t="s">
        <v>18</v>
      </c>
      <c r="D58" s="45">
        <v>3552</v>
      </c>
      <c r="E58" s="47">
        <v>3592</v>
      </c>
      <c r="F58" s="48">
        <v>4050</v>
      </c>
      <c r="G58" s="48">
        <v>4757</v>
      </c>
      <c r="H58" s="48">
        <v>4252</v>
      </c>
      <c r="I58" s="48">
        <v>4284</v>
      </c>
      <c r="J58" s="48">
        <v>4566</v>
      </c>
      <c r="K58" s="48">
        <v>4426</v>
      </c>
      <c r="L58" s="48">
        <v>4330</v>
      </c>
      <c r="M58" s="48">
        <v>4541</v>
      </c>
      <c r="N58" s="48">
        <v>4583</v>
      </c>
      <c r="O58" s="97">
        <v>4868</v>
      </c>
      <c r="P58" s="124"/>
      <c r="Q58" s="122"/>
    </row>
    <row r="59" spans="2:17" ht="15">
      <c r="B59" s="125">
        <v>2014</v>
      </c>
      <c r="C59" s="16" t="s">
        <v>16</v>
      </c>
      <c r="D59" s="14">
        <v>4688</v>
      </c>
      <c r="E59" s="22">
        <v>4746</v>
      </c>
      <c r="F59" s="22">
        <v>4658</v>
      </c>
      <c r="G59" s="22">
        <v>4126</v>
      </c>
      <c r="H59" s="22">
        <v>3873</v>
      </c>
      <c r="I59" s="22">
        <v>3863</v>
      </c>
      <c r="J59" s="22">
        <v>3810</v>
      </c>
      <c r="K59" s="22">
        <v>3264</v>
      </c>
      <c r="L59" s="22">
        <v>2600</v>
      </c>
      <c r="M59" s="22">
        <v>2540</v>
      </c>
      <c r="N59" s="22">
        <v>2457</v>
      </c>
      <c r="O59" s="96">
        <v>2423</v>
      </c>
      <c r="P59" s="123">
        <f>AVERAGE(D59:O60)</f>
        <v>3531.5416666666665</v>
      </c>
      <c r="Q59" s="121">
        <f>+P59/P57-1</f>
        <v>-0.1804979453710418</v>
      </c>
    </row>
    <row r="60" spans="2:17" ht="15.75" thickBot="1">
      <c r="B60" s="126"/>
      <c r="C60" s="17" t="s">
        <v>18</v>
      </c>
      <c r="D60" s="50">
        <v>4698</v>
      </c>
      <c r="E60" s="49">
        <v>4780</v>
      </c>
      <c r="F60" s="49">
        <v>4584</v>
      </c>
      <c r="G60" s="53">
        <v>3969</v>
      </c>
      <c r="H60" s="49">
        <v>3733</v>
      </c>
      <c r="I60" s="49">
        <v>3855</v>
      </c>
      <c r="J60" s="49">
        <v>3516</v>
      </c>
      <c r="K60" s="49">
        <v>2874</v>
      </c>
      <c r="L60" s="49">
        <v>2619</v>
      </c>
      <c r="M60" s="49">
        <v>2462</v>
      </c>
      <c r="N60" s="49">
        <v>2299</v>
      </c>
      <c r="O60" s="97">
        <v>2320</v>
      </c>
      <c r="P60" s="124"/>
      <c r="Q60" s="122"/>
    </row>
    <row r="61" spans="2:17" ht="15">
      <c r="B61" s="125">
        <v>2015</v>
      </c>
      <c r="C61" s="16" t="s">
        <v>16</v>
      </c>
      <c r="D61" s="14">
        <v>2386</v>
      </c>
      <c r="E61" s="59">
        <v>2598</v>
      </c>
      <c r="F61" s="22">
        <v>2935</v>
      </c>
      <c r="G61" s="22">
        <v>2467</v>
      </c>
      <c r="H61" s="22">
        <v>2048</v>
      </c>
      <c r="I61" s="22">
        <v>1982</v>
      </c>
      <c r="J61" s="22">
        <v>1875</v>
      </c>
      <c r="K61" s="22">
        <v>1419</v>
      </c>
      <c r="L61" s="22">
        <v>1698</v>
      </c>
      <c r="M61" s="22">
        <v>2267</v>
      </c>
      <c r="N61" s="22">
        <v>2018</v>
      </c>
      <c r="O61" s="96">
        <v>1918</v>
      </c>
      <c r="P61" s="123">
        <f>AVERAGE(D61:O62)</f>
        <v>2118.0416666666665</v>
      </c>
      <c r="Q61" s="121">
        <f>+P61/P59-1</f>
        <v>-0.40025012683318195</v>
      </c>
    </row>
    <row r="62" spans="2:17" ht="15.75" thickBot="1">
      <c r="B62" s="126"/>
      <c r="C62" s="17" t="s">
        <v>18</v>
      </c>
      <c r="D62" s="57">
        <v>2389</v>
      </c>
      <c r="E62" s="56">
        <v>2744</v>
      </c>
      <c r="F62" s="56">
        <v>2731</v>
      </c>
      <c r="G62" s="56">
        <v>2253</v>
      </c>
      <c r="H62" s="56">
        <v>1992</v>
      </c>
      <c r="I62" s="56">
        <v>1978</v>
      </c>
      <c r="J62" s="56">
        <v>1702</v>
      </c>
      <c r="K62" s="56">
        <v>1521</v>
      </c>
      <c r="L62" s="56">
        <v>1992</v>
      </c>
      <c r="M62" s="56">
        <v>2178</v>
      </c>
      <c r="N62" s="56">
        <v>1851</v>
      </c>
      <c r="O62" s="97">
        <v>1891</v>
      </c>
      <c r="P62" s="124"/>
      <c r="Q62" s="122"/>
    </row>
    <row r="63" spans="2:17" ht="15">
      <c r="B63" s="125">
        <v>2016</v>
      </c>
      <c r="C63" s="16" t="s">
        <v>16</v>
      </c>
      <c r="D63" s="14">
        <v>1890</v>
      </c>
      <c r="E63" s="22">
        <v>1792</v>
      </c>
      <c r="F63" s="22">
        <v>1802</v>
      </c>
      <c r="G63" s="22">
        <v>1721</v>
      </c>
      <c r="H63" s="22">
        <v>1676</v>
      </c>
      <c r="I63" s="22">
        <v>1867</v>
      </c>
      <c r="J63" s="22">
        <v>1938</v>
      </c>
      <c r="K63" s="22">
        <v>1965</v>
      </c>
      <c r="L63" s="22">
        <v>2224</v>
      </c>
      <c r="M63" s="22">
        <v>2209</v>
      </c>
      <c r="N63" s="22">
        <v>2329</v>
      </c>
      <c r="O63" s="96">
        <v>2570</v>
      </c>
      <c r="P63" s="123">
        <f>AVERAGE(D63:O64)</f>
        <v>2009.6666666666667</v>
      </c>
      <c r="Q63" s="121">
        <f>+P63/P61-1</f>
        <v>-0.05116754863966311</v>
      </c>
    </row>
    <row r="64" spans="2:17" ht="15.75" thickBot="1">
      <c r="B64" s="126"/>
      <c r="C64" s="17" t="s">
        <v>18</v>
      </c>
      <c r="D64" s="57">
        <v>1835</v>
      </c>
      <c r="E64" s="66">
        <v>1762</v>
      </c>
      <c r="F64" s="66">
        <v>1731</v>
      </c>
      <c r="G64" s="66">
        <v>1727</v>
      </c>
      <c r="H64" s="66">
        <v>1658</v>
      </c>
      <c r="I64" s="66">
        <v>1901</v>
      </c>
      <c r="J64" s="66">
        <v>1927</v>
      </c>
      <c r="K64" s="66">
        <v>2028</v>
      </c>
      <c r="L64" s="66">
        <v>2293</v>
      </c>
      <c r="M64" s="66">
        <v>2204</v>
      </c>
      <c r="N64" s="66">
        <v>2562</v>
      </c>
      <c r="O64" s="97">
        <v>2621</v>
      </c>
      <c r="P64" s="124"/>
      <c r="Q64" s="122"/>
    </row>
    <row r="65" spans="2:17" ht="15">
      <c r="B65" s="125">
        <v>2017</v>
      </c>
      <c r="C65" s="16" t="s">
        <v>16</v>
      </c>
      <c r="D65" s="14">
        <v>2660</v>
      </c>
      <c r="E65" s="22">
        <v>2608</v>
      </c>
      <c r="F65" s="22">
        <v>2118</v>
      </c>
      <c r="G65" s="22">
        <v>1913</v>
      </c>
      <c r="H65" s="22">
        <v>1982</v>
      </c>
      <c r="I65" s="22">
        <v>2156</v>
      </c>
      <c r="J65" s="22">
        <v>2090</v>
      </c>
      <c r="K65" s="22">
        <v>1966</v>
      </c>
      <c r="L65" s="22">
        <v>1944</v>
      </c>
      <c r="M65" s="22">
        <v>1895</v>
      </c>
      <c r="N65" s="22">
        <v>1818</v>
      </c>
      <c r="O65" s="96">
        <v>1774</v>
      </c>
      <c r="P65" s="123">
        <f>AVERAGE(D65:O66)</f>
        <v>2058.4583333333335</v>
      </c>
      <c r="Q65" s="121">
        <f>+P65/P63-1</f>
        <v>0.024278487311328645</v>
      </c>
    </row>
    <row r="66" spans="2:17" ht="15.75" thickBot="1">
      <c r="B66" s="126"/>
      <c r="C66" s="17" t="s">
        <v>18</v>
      </c>
      <c r="D66" s="57">
        <v>2612</v>
      </c>
      <c r="E66" s="66">
        <v>2574</v>
      </c>
      <c r="F66" s="66">
        <v>1948</v>
      </c>
      <c r="G66" s="66">
        <v>2044</v>
      </c>
      <c r="H66" s="66">
        <v>1998</v>
      </c>
      <c r="I66" s="66">
        <v>2218</v>
      </c>
      <c r="J66" s="66">
        <v>2024</v>
      </c>
      <c r="K66" s="66">
        <v>1968</v>
      </c>
      <c r="L66" s="66">
        <v>1920</v>
      </c>
      <c r="M66" s="66">
        <v>1797</v>
      </c>
      <c r="N66" s="66">
        <v>1701</v>
      </c>
      <c r="O66" s="97">
        <v>1675</v>
      </c>
      <c r="P66" s="124"/>
      <c r="Q66" s="122"/>
    </row>
    <row r="67" spans="2:17" ht="15">
      <c r="B67" s="125">
        <v>2018</v>
      </c>
      <c r="C67" s="16" t="s">
        <v>16</v>
      </c>
      <c r="D67" s="14">
        <v>1699</v>
      </c>
      <c r="E67" s="22">
        <v>1932</v>
      </c>
      <c r="F67" s="22">
        <v>2051</v>
      </c>
      <c r="G67" s="22">
        <v>1849</v>
      </c>
      <c r="H67" s="22">
        <v>1999</v>
      </c>
      <c r="I67" s="22">
        <v>2051</v>
      </c>
      <c r="J67" s="22">
        <v>1913</v>
      </c>
      <c r="K67" s="22">
        <v>1972</v>
      </c>
      <c r="L67" s="22">
        <v>2005</v>
      </c>
      <c r="M67" s="22">
        <v>1982</v>
      </c>
      <c r="N67" s="22">
        <v>1997</v>
      </c>
      <c r="O67" s="96">
        <v>1970</v>
      </c>
      <c r="P67" s="123">
        <f>AVERAGE(D67:O68)</f>
        <v>1949.75</v>
      </c>
      <c r="Q67" s="121">
        <f>+P67/P65-1</f>
        <v>-0.052810558063275614</v>
      </c>
    </row>
    <row r="68" spans="2:17" ht="15.75" thickBot="1">
      <c r="B68" s="126"/>
      <c r="C68" s="17" t="s">
        <v>18</v>
      </c>
      <c r="D68" s="57">
        <v>1818</v>
      </c>
      <c r="E68" s="66">
        <v>1832</v>
      </c>
      <c r="F68" s="66">
        <v>1887</v>
      </c>
      <c r="G68" s="66">
        <v>1913</v>
      </c>
      <c r="H68" s="66">
        <v>2047</v>
      </c>
      <c r="I68" s="66">
        <v>2003</v>
      </c>
      <c r="J68" s="66">
        <v>1959</v>
      </c>
      <c r="K68" s="66">
        <v>1951</v>
      </c>
      <c r="L68" s="66">
        <v>1980</v>
      </c>
      <c r="M68" s="66">
        <v>1977</v>
      </c>
      <c r="N68" s="66">
        <v>1965</v>
      </c>
      <c r="O68" s="97">
        <v>2042</v>
      </c>
      <c r="P68" s="124"/>
      <c r="Q68" s="122"/>
    </row>
    <row r="69" spans="2:17" ht="15">
      <c r="B69" s="125">
        <v>2019</v>
      </c>
      <c r="C69" s="16" t="s">
        <v>16</v>
      </c>
      <c r="D69" s="14">
        <v>2201</v>
      </c>
      <c r="E69" s="22">
        <v>2534</v>
      </c>
      <c r="F69" s="22">
        <v>2462</v>
      </c>
      <c r="G69" s="22">
        <v>2468</v>
      </c>
      <c r="H69" s="22">
        <v>2521</v>
      </c>
      <c r="I69" s="22">
        <v>2436</v>
      </c>
      <c r="J69" s="22">
        <v>2430</v>
      </c>
      <c r="K69" s="22">
        <v>2482</v>
      </c>
      <c r="L69" s="22">
        <v>2500</v>
      </c>
      <c r="M69" s="22">
        <v>2674</v>
      </c>
      <c r="N69" s="22">
        <v>2924</v>
      </c>
      <c r="O69" s="96">
        <v>3068</v>
      </c>
      <c r="P69" s="123">
        <f>AVERAGE(D69:O70)</f>
        <v>2568.6666666666665</v>
      </c>
      <c r="Q69" s="121">
        <f>+P69/P67-1</f>
        <v>0.31743385904175736</v>
      </c>
    </row>
    <row r="70" spans="2:17" ht="15.75" thickBot="1">
      <c r="B70" s="126"/>
      <c r="C70" s="17" t="s">
        <v>18</v>
      </c>
      <c r="D70" s="57">
        <v>2405</v>
      </c>
      <c r="E70" s="66">
        <v>2580</v>
      </c>
      <c r="F70" s="66">
        <v>2405</v>
      </c>
      <c r="G70" s="66">
        <v>2462</v>
      </c>
      <c r="H70" s="66">
        <v>2529</v>
      </c>
      <c r="I70" s="66">
        <v>2358</v>
      </c>
      <c r="J70" s="66">
        <v>2505</v>
      </c>
      <c r="K70" s="66">
        <v>2478</v>
      </c>
      <c r="L70" s="66">
        <v>2599</v>
      </c>
      <c r="M70" s="66">
        <v>2743</v>
      </c>
      <c r="N70" s="66">
        <v>3017</v>
      </c>
      <c r="O70" s="97">
        <v>2867</v>
      </c>
      <c r="P70" s="124"/>
      <c r="Q70" s="122"/>
    </row>
    <row r="71" spans="2:17" ht="15">
      <c r="B71" s="125">
        <v>2020</v>
      </c>
      <c r="C71" s="16" t="s">
        <v>16</v>
      </c>
      <c r="D71" s="14">
        <v>3026</v>
      </c>
      <c r="E71" s="22">
        <v>2907</v>
      </c>
      <c r="F71" s="22">
        <v>2747</v>
      </c>
      <c r="G71" s="22">
        <v>2514</v>
      </c>
      <c r="H71" s="22">
        <v>2373</v>
      </c>
      <c r="I71" s="22">
        <v>2530</v>
      </c>
      <c r="J71" s="22">
        <v>2694</v>
      </c>
      <c r="K71" s="22">
        <v>2583</v>
      </c>
      <c r="L71" s="22">
        <v>2663</v>
      </c>
      <c r="M71" s="22">
        <v>2865</v>
      </c>
      <c r="N71" s="22">
        <v>2722</v>
      </c>
      <c r="O71" s="100">
        <v>2889</v>
      </c>
      <c r="P71" s="123">
        <f>AVERAGE(D71:O72)</f>
        <v>2717.125</v>
      </c>
      <c r="Q71" s="121">
        <f>+P71/P69-1</f>
        <v>0.057795873345445115</v>
      </c>
    </row>
    <row r="72" spans="2:17" ht="15.75" thickBot="1">
      <c r="B72" s="126"/>
      <c r="C72" s="17" t="s">
        <v>18</v>
      </c>
      <c r="D72" s="57">
        <v>3036</v>
      </c>
      <c r="E72" s="66">
        <v>2840</v>
      </c>
      <c r="F72" s="66">
        <v>2527</v>
      </c>
      <c r="G72" s="66">
        <v>2380</v>
      </c>
      <c r="H72" s="66">
        <v>2549</v>
      </c>
      <c r="I72" s="66">
        <v>2609</v>
      </c>
      <c r="J72" s="66">
        <v>2680</v>
      </c>
      <c r="K72" s="66">
        <v>2608</v>
      </c>
      <c r="L72" s="66">
        <v>2889</v>
      </c>
      <c r="M72" s="66">
        <v>2851</v>
      </c>
      <c r="N72" s="66">
        <v>2799</v>
      </c>
      <c r="O72" s="97">
        <v>2930</v>
      </c>
      <c r="P72" s="124"/>
      <c r="Q72" s="122"/>
    </row>
    <row r="73" spans="2:17" ht="15">
      <c r="B73" s="125">
        <v>2021</v>
      </c>
      <c r="C73" s="16" t="s">
        <v>16</v>
      </c>
      <c r="D73" s="14">
        <v>3044</v>
      </c>
      <c r="E73" s="22">
        <v>3198</v>
      </c>
      <c r="F73" s="22">
        <v>3302</v>
      </c>
      <c r="G73" s="22">
        <v>3367</v>
      </c>
      <c r="H73" s="22">
        <v>3433</v>
      </c>
      <c r="I73" s="22">
        <v>3415</v>
      </c>
      <c r="J73" s="22">
        <v>3126</v>
      </c>
      <c r="K73" s="22">
        <v>3020</v>
      </c>
      <c r="L73" s="22">
        <v>3274</v>
      </c>
      <c r="M73" s="22">
        <v>3315</v>
      </c>
      <c r="N73" s="22">
        <v>3627</v>
      </c>
      <c r="O73" s="106">
        <v>3721</v>
      </c>
      <c r="P73" s="123">
        <f>AVERAGE(D73:O74)</f>
        <v>3331.5416666666665</v>
      </c>
      <c r="Q73" s="121">
        <f>+P73/P71-1</f>
        <v>0.22612749382772845</v>
      </c>
    </row>
    <row r="74" spans="2:17" ht="15.75" thickBot="1">
      <c r="B74" s="126"/>
      <c r="C74" s="17" t="s">
        <v>18</v>
      </c>
      <c r="D74" s="57">
        <v>3243</v>
      </c>
      <c r="E74" s="66">
        <v>3207</v>
      </c>
      <c r="F74" s="66">
        <v>3350</v>
      </c>
      <c r="G74" s="66">
        <v>3365</v>
      </c>
      <c r="H74" s="66">
        <v>3447</v>
      </c>
      <c r="I74" s="66">
        <v>3356</v>
      </c>
      <c r="J74" s="66">
        <v>2971</v>
      </c>
      <c r="K74" s="66">
        <v>3052</v>
      </c>
      <c r="L74" s="66">
        <v>3302</v>
      </c>
      <c r="M74" s="66">
        <v>3401</v>
      </c>
      <c r="N74" s="66">
        <v>3676</v>
      </c>
      <c r="O74" s="97">
        <v>3745</v>
      </c>
      <c r="P74" s="124"/>
      <c r="Q74" s="122"/>
    </row>
    <row r="75" spans="2:17" ht="15">
      <c r="B75" s="125">
        <v>2022</v>
      </c>
      <c r="C75" s="16" t="s">
        <v>16</v>
      </c>
      <c r="D75" s="14">
        <v>3773</v>
      </c>
      <c r="E75" s="22">
        <v>4051</v>
      </c>
      <c r="F75" s="22">
        <v>4481</v>
      </c>
      <c r="G75" s="22">
        <v>4599</v>
      </c>
      <c r="H75" s="22">
        <v>4130</v>
      </c>
      <c r="I75" s="22">
        <v>4240</v>
      </c>
      <c r="J75" s="22">
        <v>4063</v>
      </c>
      <c r="K75" s="22">
        <v>3524</v>
      </c>
      <c r="L75" s="22">
        <v>3575</v>
      </c>
      <c r="M75" s="22">
        <v>3497</v>
      </c>
      <c r="N75" s="22">
        <v>2972</v>
      </c>
      <c r="O75" s="106">
        <v>3102</v>
      </c>
      <c r="P75" s="123"/>
      <c r="Q75" s="121"/>
    </row>
    <row r="76" spans="2:17" ht="15.75" thickBot="1">
      <c r="B76" s="126"/>
      <c r="C76" s="17" t="s">
        <v>18</v>
      </c>
      <c r="D76" s="57">
        <v>3963</v>
      </c>
      <c r="E76" s="66">
        <v>4295</v>
      </c>
      <c r="F76" s="66">
        <v>4545</v>
      </c>
      <c r="G76" s="66">
        <v>4408</v>
      </c>
      <c r="H76" s="66">
        <v>4116</v>
      </c>
      <c r="I76" s="66">
        <v>4276</v>
      </c>
      <c r="J76" s="66">
        <v>3709</v>
      </c>
      <c r="K76" s="66">
        <v>3524</v>
      </c>
      <c r="L76" s="66">
        <v>3547</v>
      </c>
      <c r="M76" s="66">
        <v>3250</v>
      </c>
      <c r="N76" s="66">
        <v>3057</v>
      </c>
      <c r="O76" s="97"/>
      <c r="P76" s="124"/>
      <c r="Q76" s="122"/>
    </row>
    <row r="77" spans="2:12" ht="15">
      <c r="B77" s="91" t="s">
        <v>20</v>
      </c>
      <c r="C77" s="91"/>
      <c r="D77" s="68"/>
      <c r="E77" s="91"/>
      <c r="F77" s="91"/>
      <c r="G77" s="91"/>
      <c r="H77" s="91"/>
      <c r="I77" s="91"/>
      <c r="J77" s="91"/>
      <c r="K77" s="91"/>
      <c r="L77" s="91"/>
    </row>
    <row r="79" ht="15.75" thickBot="1"/>
    <row r="80" spans="4:10" ht="15.75" thickBot="1">
      <c r="D80" s="18"/>
      <c r="H80" s="143" t="s">
        <v>32</v>
      </c>
      <c r="I80" s="144"/>
      <c r="J80" s="145"/>
    </row>
    <row r="81" ht="15.75" thickBot="1"/>
    <row r="82" spans="2:17" ht="15.75" thickBot="1">
      <c r="B82" s="6" t="s">
        <v>0</v>
      </c>
      <c r="C82" s="21" t="s">
        <v>19</v>
      </c>
      <c r="D82" s="3" t="s">
        <v>1</v>
      </c>
      <c r="E82" s="4" t="s">
        <v>2</v>
      </c>
      <c r="F82" s="4" t="s">
        <v>3</v>
      </c>
      <c r="G82" s="4" t="s">
        <v>4</v>
      </c>
      <c r="H82" s="4" t="s">
        <v>5</v>
      </c>
      <c r="I82" s="4" t="s">
        <v>6</v>
      </c>
      <c r="J82" s="4" t="s">
        <v>7</v>
      </c>
      <c r="K82" s="4" t="s">
        <v>8</v>
      </c>
      <c r="L82" s="4" t="s">
        <v>9</v>
      </c>
      <c r="M82" s="4" t="s">
        <v>10</v>
      </c>
      <c r="N82" s="4" t="s">
        <v>11</v>
      </c>
      <c r="O82" s="5" t="s">
        <v>12</v>
      </c>
      <c r="P82" s="3" t="s">
        <v>13</v>
      </c>
      <c r="Q82" s="5" t="s">
        <v>14</v>
      </c>
    </row>
    <row r="83" spans="2:17" ht="15">
      <c r="B83" s="148">
        <v>2012</v>
      </c>
      <c r="C83" s="16" t="s">
        <v>16</v>
      </c>
      <c r="D83" s="38">
        <v>3597.5497</v>
      </c>
      <c r="E83" s="22">
        <v>3639.6741</v>
      </c>
      <c r="F83" s="22">
        <v>3497.0898</v>
      </c>
      <c r="G83" s="22">
        <v>3370.6095</v>
      </c>
      <c r="H83" s="22">
        <v>2939.5122</v>
      </c>
      <c r="I83" s="22">
        <v>3189.1231</v>
      </c>
      <c r="J83" s="22">
        <v>3060.4769</v>
      </c>
      <c r="K83" s="22">
        <v>3159.0751</v>
      </c>
      <c r="L83" s="22">
        <v>3593.4206</v>
      </c>
      <c r="M83" s="22">
        <v>3299.5407</v>
      </c>
      <c r="N83" s="22">
        <v>3036.6384</v>
      </c>
      <c r="O83" s="106">
        <v>3371.8747</v>
      </c>
      <c r="P83" s="115">
        <f>AVERAGE(D83:O84)</f>
        <v>3292.7413874999997</v>
      </c>
      <c r="Q83" s="113"/>
    </row>
    <row r="84" spans="2:17" ht="15.75" thickBot="1">
      <c r="B84" s="118"/>
      <c r="C84" s="17" t="s">
        <v>18</v>
      </c>
      <c r="D84" s="37">
        <v>3775.6</v>
      </c>
      <c r="E84" s="66">
        <v>3559.0548</v>
      </c>
      <c r="F84" s="66">
        <v>3113.9494</v>
      </c>
      <c r="G84" s="66">
        <v>2937.1283</v>
      </c>
      <c r="H84" s="66">
        <v>2856.5517</v>
      </c>
      <c r="I84" s="66">
        <v>3117.1011</v>
      </c>
      <c r="J84" s="66">
        <v>2986.4614</v>
      </c>
      <c r="K84" s="66">
        <v>3400.7549</v>
      </c>
      <c r="L84" s="66">
        <v>3588.8231</v>
      </c>
      <c r="M84" s="66">
        <v>2990.203</v>
      </c>
      <c r="N84" s="66">
        <v>3435.6774</v>
      </c>
      <c r="O84" s="97">
        <v>3509.9034</v>
      </c>
      <c r="P84" s="116"/>
      <c r="Q84" s="114"/>
    </row>
    <row r="85" spans="2:17" ht="15">
      <c r="B85" s="117">
        <v>2013</v>
      </c>
      <c r="C85" s="16" t="s">
        <v>16</v>
      </c>
      <c r="D85" s="14">
        <v>3457.9809</v>
      </c>
      <c r="E85" s="22">
        <v>3525.4649</v>
      </c>
      <c r="F85" s="22">
        <v>3826.678</v>
      </c>
      <c r="G85" s="22">
        <v>4622.4444</v>
      </c>
      <c r="H85" s="22">
        <v>4800</v>
      </c>
      <c r="I85" s="22">
        <v>4876.5517</v>
      </c>
      <c r="J85" s="22">
        <v>4394.6288</v>
      </c>
      <c r="K85" s="22">
        <v>4334.5263</v>
      </c>
      <c r="L85" s="22">
        <v>4257.0857</v>
      </c>
      <c r="M85" s="22">
        <v>4388.9226</v>
      </c>
      <c r="N85" s="22">
        <v>4379.6909</v>
      </c>
      <c r="O85" s="106">
        <v>4501.3435</v>
      </c>
      <c r="P85" s="115">
        <f>AVERAGE(D85:O86)</f>
        <v>4290.66527826087</v>
      </c>
      <c r="Q85" s="113">
        <f>+P85/P83-1</f>
        <v>0.30306780075386963</v>
      </c>
    </row>
    <row r="86" spans="2:17" ht="15.75" thickBot="1">
      <c r="B86" s="118"/>
      <c r="C86" s="17" t="s">
        <v>18</v>
      </c>
      <c r="D86" s="57">
        <v>3496.406</v>
      </c>
      <c r="E86" s="66">
        <v>3553.7674</v>
      </c>
      <c r="F86" s="66">
        <v>4315.1036</v>
      </c>
      <c r="G86" s="66">
        <v>4753.4884</v>
      </c>
      <c r="H86" s="66"/>
      <c r="I86" s="66">
        <v>4577.5</v>
      </c>
      <c r="J86" s="66">
        <v>4475.4286</v>
      </c>
      <c r="K86" s="66">
        <v>4374.8833</v>
      </c>
      <c r="L86" s="66">
        <v>4295.0881</v>
      </c>
      <c r="M86" s="66">
        <v>4325.5042</v>
      </c>
      <c r="N86" s="66">
        <v>4584.1017</v>
      </c>
      <c r="O86" s="97">
        <v>4568.7124</v>
      </c>
      <c r="P86" s="116"/>
      <c r="Q86" s="114"/>
    </row>
    <row r="87" spans="2:17" ht="15">
      <c r="B87" s="117">
        <v>2014</v>
      </c>
      <c r="C87" s="16" t="s">
        <v>16</v>
      </c>
      <c r="D87" s="38">
        <v>4656.4677</v>
      </c>
      <c r="E87" s="22">
        <v>4934.6875</v>
      </c>
      <c r="F87" s="22">
        <v>4837.1399</v>
      </c>
      <c r="G87" s="22">
        <v>4437.8079</v>
      </c>
      <c r="H87" s="22">
        <v>4195.1894</v>
      </c>
      <c r="I87" s="22">
        <v>4235.7867</v>
      </c>
      <c r="J87" s="22">
        <v>4226.1842</v>
      </c>
      <c r="K87" s="22">
        <v>3741.8045</v>
      </c>
      <c r="L87" s="22">
        <v>3274.578</v>
      </c>
      <c r="M87" s="22">
        <v>3028.0716</v>
      </c>
      <c r="N87" s="22">
        <v>2728.1468</v>
      </c>
      <c r="O87" s="106">
        <v>3017.1393</v>
      </c>
      <c r="P87" s="115">
        <f>AVERAGE(D87:O88)</f>
        <v>3927.4629791666666</v>
      </c>
      <c r="Q87" s="113">
        <f>+P87/P85-1</f>
        <v>-0.08464941344513821</v>
      </c>
    </row>
    <row r="88" spans="2:17" ht="15.75" thickBot="1">
      <c r="B88" s="118"/>
      <c r="C88" s="17" t="s">
        <v>18</v>
      </c>
      <c r="D88" s="37">
        <v>5132.8808</v>
      </c>
      <c r="E88" s="66">
        <v>4845.2344</v>
      </c>
      <c r="F88" s="66">
        <v>4641.0694</v>
      </c>
      <c r="G88" s="66">
        <v>4273.349</v>
      </c>
      <c r="H88" s="66">
        <v>4108.3088</v>
      </c>
      <c r="I88" s="66">
        <v>4381.1475</v>
      </c>
      <c r="J88" s="66">
        <v>4163.8292</v>
      </c>
      <c r="K88" s="66">
        <v>3453.2873</v>
      </c>
      <c r="L88" s="66">
        <v>3077.4304</v>
      </c>
      <c r="M88" s="66">
        <v>3006.7809</v>
      </c>
      <c r="N88" s="66">
        <v>2861.1277</v>
      </c>
      <c r="O88" s="97">
        <v>3001.6626</v>
      </c>
      <c r="P88" s="116"/>
      <c r="Q88" s="114"/>
    </row>
    <row r="89" spans="2:17" ht="15">
      <c r="B89" s="117">
        <v>2015</v>
      </c>
      <c r="C89" s="16" t="s">
        <v>16</v>
      </c>
      <c r="D89" s="38">
        <v>3089.7507</v>
      </c>
      <c r="E89" s="22">
        <v>2635.9015</v>
      </c>
      <c r="F89" s="22">
        <v>3377.1046</v>
      </c>
      <c r="G89" s="22">
        <v>2787.1466</v>
      </c>
      <c r="H89" s="22">
        <v>3012.0677</v>
      </c>
      <c r="I89" s="22">
        <v>3054.6575</v>
      </c>
      <c r="J89" s="22">
        <v>3060.1928</v>
      </c>
      <c r="K89" s="22">
        <v>2663.3092</v>
      </c>
      <c r="L89" s="22">
        <v>2913.3967</v>
      </c>
      <c r="M89" s="22">
        <v>3234.2507</v>
      </c>
      <c r="N89" s="22">
        <v>2986.8152</v>
      </c>
      <c r="O89" s="106">
        <v>2828.9052</v>
      </c>
      <c r="P89" s="115">
        <f>AVERAGE(D89:O90)</f>
        <v>2960.0159500000004</v>
      </c>
      <c r="Q89" s="113">
        <f>+P89/P87-1</f>
        <v>-0.2463287456300709</v>
      </c>
    </row>
    <row r="90" spans="2:17" ht="15.75" thickBot="1">
      <c r="B90" s="118"/>
      <c r="C90" s="17" t="s">
        <v>18</v>
      </c>
      <c r="D90" s="37">
        <v>2961.387</v>
      </c>
      <c r="E90" s="66">
        <v>3054.3345</v>
      </c>
      <c r="F90" s="66">
        <v>3130.1316</v>
      </c>
      <c r="G90" s="66">
        <v>2887.9154</v>
      </c>
      <c r="H90" s="66">
        <v>2745</v>
      </c>
      <c r="I90" s="66">
        <v>3127.7143</v>
      </c>
      <c r="J90" s="66">
        <v>2613.1875</v>
      </c>
      <c r="K90" s="66">
        <v>2777.8596</v>
      </c>
      <c r="L90" s="66">
        <v>3206.3286</v>
      </c>
      <c r="M90" s="66">
        <v>3162.5585</v>
      </c>
      <c r="N90" s="66">
        <v>2874.3874</v>
      </c>
      <c r="O90" s="97">
        <v>2856.08</v>
      </c>
      <c r="P90" s="116"/>
      <c r="Q90" s="114"/>
    </row>
    <row r="91" spans="2:17" ht="15">
      <c r="B91" s="117">
        <v>2016</v>
      </c>
      <c r="C91" s="16" t="s">
        <v>16</v>
      </c>
      <c r="D91" s="14">
        <v>2963.5112</v>
      </c>
      <c r="E91" s="22">
        <v>2806.6991</v>
      </c>
      <c r="F91" s="22">
        <v>2528.1982</v>
      </c>
      <c r="G91" s="22">
        <v>2777.6</v>
      </c>
      <c r="H91" s="22">
        <v>2727</v>
      </c>
      <c r="I91" s="22">
        <v>2669</v>
      </c>
      <c r="J91" s="22">
        <v>2902</v>
      </c>
      <c r="K91" s="22">
        <v>2889</v>
      </c>
      <c r="L91" s="22">
        <v>3436</v>
      </c>
      <c r="M91" s="22">
        <v>3430</v>
      </c>
      <c r="N91" s="22">
        <v>3332</v>
      </c>
      <c r="O91" s="106">
        <v>3752</v>
      </c>
      <c r="P91" s="115">
        <f>AVERAGE(D91:O92)</f>
        <v>3026.728920833333</v>
      </c>
      <c r="Q91" s="113">
        <f>+P91/P89-1</f>
        <v>0.02253804437551521</v>
      </c>
    </row>
    <row r="92" spans="2:17" ht="15.75" thickBot="1">
      <c r="B92" s="118"/>
      <c r="C92" s="17" t="s">
        <v>18</v>
      </c>
      <c r="D92" s="57">
        <v>2867.3677</v>
      </c>
      <c r="E92" s="66">
        <v>2535.3828</v>
      </c>
      <c r="F92" s="66">
        <v>2440.873</v>
      </c>
      <c r="G92" s="66">
        <v>2635.8621</v>
      </c>
      <c r="H92" s="66">
        <v>2693</v>
      </c>
      <c r="I92" s="66">
        <v>2882</v>
      </c>
      <c r="J92" s="66">
        <v>2886</v>
      </c>
      <c r="K92" s="66">
        <v>3157</v>
      </c>
      <c r="L92" s="66">
        <v>3518</v>
      </c>
      <c r="M92" s="66">
        <v>3290</v>
      </c>
      <c r="N92" s="66">
        <v>3697</v>
      </c>
      <c r="O92" s="97">
        <v>3826</v>
      </c>
      <c r="P92" s="116"/>
      <c r="Q92" s="114"/>
    </row>
    <row r="93" spans="2:17" ht="15">
      <c r="B93" s="117">
        <v>2017</v>
      </c>
      <c r="C93" s="16" t="s">
        <v>16</v>
      </c>
      <c r="D93" s="14">
        <v>3894</v>
      </c>
      <c r="E93" s="22">
        <v>3798</v>
      </c>
      <c r="F93" s="22">
        <v>3435</v>
      </c>
      <c r="G93" s="22">
        <v>3288</v>
      </c>
      <c r="H93" s="22">
        <v>3666</v>
      </c>
      <c r="I93" s="22">
        <v>4285</v>
      </c>
      <c r="J93" s="22">
        <v>4051</v>
      </c>
      <c r="K93" s="22">
        <v>3932</v>
      </c>
      <c r="L93" s="22">
        <v>4118</v>
      </c>
      <c r="M93" s="22">
        <v>4109</v>
      </c>
      <c r="N93" s="22">
        <v>4001</v>
      </c>
      <c r="O93" s="106">
        <v>3696</v>
      </c>
      <c r="P93" s="115">
        <f>AVERAGE(D93:O94)</f>
        <v>3833.0833333333335</v>
      </c>
      <c r="Q93" s="113">
        <f>+P93/P91-1</f>
        <v>0.26641117641879575</v>
      </c>
    </row>
    <row r="94" spans="2:17" ht="15.75" thickBot="1">
      <c r="B94" s="118"/>
      <c r="C94" s="17" t="s">
        <v>18</v>
      </c>
      <c r="D94" s="57">
        <v>3940</v>
      </c>
      <c r="E94" s="66">
        <v>3590</v>
      </c>
      <c r="F94" s="66">
        <v>3406</v>
      </c>
      <c r="G94" s="66">
        <v>3462</v>
      </c>
      <c r="H94" s="66">
        <v>3726</v>
      </c>
      <c r="I94" s="66">
        <v>4121</v>
      </c>
      <c r="J94" s="66">
        <v>4112</v>
      </c>
      <c r="K94" s="66">
        <v>4005</v>
      </c>
      <c r="L94" s="66">
        <v>4032</v>
      </c>
      <c r="M94" s="66">
        <v>4107</v>
      </c>
      <c r="N94" s="66">
        <v>3831</v>
      </c>
      <c r="O94" s="97">
        <v>3389</v>
      </c>
      <c r="P94" s="116"/>
      <c r="Q94" s="114"/>
    </row>
    <row r="95" spans="2:17" ht="15">
      <c r="B95" s="117">
        <v>2018</v>
      </c>
      <c r="C95" s="16" t="s">
        <v>16</v>
      </c>
      <c r="D95" s="14">
        <v>3317</v>
      </c>
      <c r="E95" s="22">
        <v>3739</v>
      </c>
      <c r="F95" s="22">
        <v>3759</v>
      </c>
      <c r="G95" s="22">
        <v>3679</v>
      </c>
      <c r="H95" s="22">
        <v>4024</v>
      </c>
      <c r="I95" s="22">
        <v>3998</v>
      </c>
      <c r="J95" s="22">
        <v>3713</v>
      </c>
      <c r="K95" s="22">
        <v>3663</v>
      </c>
      <c r="L95" s="22">
        <v>3631</v>
      </c>
      <c r="M95" s="22">
        <v>3468</v>
      </c>
      <c r="N95" s="22">
        <v>3250</v>
      </c>
      <c r="O95" s="106">
        <v>3184</v>
      </c>
      <c r="P95" s="115">
        <f>AVERAGE(D95:O96)</f>
        <v>3608.9583333333335</v>
      </c>
      <c r="Q95" s="113">
        <f>+P95/P93-1</f>
        <v>-0.05847120464378108</v>
      </c>
    </row>
    <row r="96" spans="2:17" ht="15.75" thickBot="1">
      <c r="B96" s="118"/>
      <c r="C96" s="17" t="s">
        <v>18</v>
      </c>
      <c r="D96" s="57">
        <v>3486</v>
      </c>
      <c r="E96" s="66">
        <v>3686</v>
      </c>
      <c r="F96" s="66">
        <v>3609</v>
      </c>
      <c r="G96" s="66">
        <v>3855</v>
      </c>
      <c r="H96" s="66">
        <v>4205</v>
      </c>
      <c r="I96" s="66">
        <v>3847</v>
      </c>
      <c r="J96" s="66">
        <v>3596</v>
      </c>
      <c r="K96" s="66">
        <v>3484</v>
      </c>
      <c r="L96" s="66">
        <v>3503</v>
      </c>
      <c r="M96" s="66">
        <v>3404</v>
      </c>
      <c r="N96" s="66">
        <v>3252</v>
      </c>
      <c r="O96" s="97">
        <v>3263</v>
      </c>
      <c r="P96" s="116"/>
      <c r="Q96" s="114"/>
    </row>
    <row r="97" spans="2:17" ht="15">
      <c r="B97" s="117">
        <v>2019</v>
      </c>
      <c r="C97" s="16" t="s">
        <v>16</v>
      </c>
      <c r="D97" s="14">
        <v>3371</v>
      </c>
      <c r="E97" s="22">
        <v>3565</v>
      </c>
      <c r="F97" s="22">
        <v>3888</v>
      </c>
      <c r="G97" s="22">
        <v>4248</v>
      </c>
      <c r="H97" s="22">
        <v>4217</v>
      </c>
      <c r="I97" s="22">
        <v>3950</v>
      </c>
      <c r="J97" s="22">
        <v>3756</v>
      </c>
      <c r="K97" s="22">
        <v>3838</v>
      </c>
      <c r="L97" s="22">
        <v>3827</v>
      </c>
      <c r="M97" s="22">
        <v>3717</v>
      </c>
      <c r="N97" s="22">
        <v>3609</v>
      </c>
      <c r="O97" s="106">
        <v>3797</v>
      </c>
      <c r="P97" s="115">
        <f>AVERAGE(D97:O98)</f>
        <v>3863.2916666666665</v>
      </c>
      <c r="Q97" s="113">
        <f>+P97/P95-1</f>
        <v>0.0704727818507187</v>
      </c>
    </row>
    <row r="98" spans="2:17" ht="15.75" thickBot="1">
      <c r="B98" s="118"/>
      <c r="C98" s="17" t="s">
        <v>18</v>
      </c>
      <c r="D98" s="57">
        <v>3504</v>
      </c>
      <c r="E98" s="66">
        <v>3667</v>
      </c>
      <c r="F98" s="66">
        <v>4036</v>
      </c>
      <c r="G98" s="66">
        <v>4319</v>
      </c>
      <c r="H98" s="66">
        <v>4851</v>
      </c>
      <c r="I98" s="66">
        <v>3781</v>
      </c>
      <c r="J98" s="66">
        <v>3869</v>
      </c>
      <c r="K98" s="66">
        <v>3857</v>
      </c>
      <c r="L98" s="66">
        <v>3846</v>
      </c>
      <c r="M98" s="66">
        <v>3636</v>
      </c>
      <c r="N98" s="66">
        <v>3701</v>
      </c>
      <c r="O98" s="97">
        <v>3869</v>
      </c>
      <c r="P98" s="116"/>
      <c r="Q98" s="114"/>
    </row>
    <row r="99" spans="2:17" ht="15">
      <c r="B99" s="117">
        <v>2020</v>
      </c>
      <c r="C99" s="16" t="s">
        <v>16</v>
      </c>
      <c r="D99" s="14">
        <v>4015</v>
      </c>
      <c r="E99" s="22">
        <v>4302</v>
      </c>
      <c r="F99" s="22">
        <v>4285</v>
      </c>
      <c r="G99" s="22">
        <v>4395</v>
      </c>
      <c r="H99" s="22">
        <v>4115</v>
      </c>
      <c r="I99" s="22">
        <v>3520</v>
      </c>
      <c r="J99" s="22">
        <v>3762</v>
      </c>
      <c r="K99" s="22">
        <v>3568</v>
      </c>
      <c r="L99" s="22">
        <v>3428</v>
      </c>
      <c r="M99" s="22">
        <v>3694</v>
      </c>
      <c r="N99" s="22">
        <v>3786</v>
      </c>
      <c r="O99" s="106">
        <v>3734</v>
      </c>
      <c r="P99" s="115">
        <f>AVERAGE(D99:O100)</f>
        <v>3908.625</v>
      </c>
      <c r="Q99" s="113">
        <f>+P99/P97-1</f>
        <v>0.011734380224118102</v>
      </c>
    </row>
    <row r="100" spans="2:17" ht="15.75" thickBot="1">
      <c r="B100" s="118"/>
      <c r="C100" s="17" t="s">
        <v>18</v>
      </c>
      <c r="D100" s="57">
        <v>4048</v>
      </c>
      <c r="E100" s="66">
        <v>4526</v>
      </c>
      <c r="F100" s="66">
        <v>4398</v>
      </c>
      <c r="G100" s="66">
        <v>4480</v>
      </c>
      <c r="H100" s="66">
        <v>3864</v>
      </c>
      <c r="I100" s="66">
        <v>3631</v>
      </c>
      <c r="J100" s="66">
        <v>3803</v>
      </c>
      <c r="K100" s="66">
        <v>3442</v>
      </c>
      <c r="L100" s="66">
        <v>3674</v>
      </c>
      <c r="M100" s="66">
        <v>3803</v>
      </c>
      <c r="N100" s="66">
        <v>3641</v>
      </c>
      <c r="O100" s="97">
        <v>3893</v>
      </c>
      <c r="P100" s="116"/>
      <c r="Q100" s="114"/>
    </row>
    <row r="101" spans="2:17" ht="15">
      <c r="B101" s="125">
        <v>2021</v>
      </c>
      <c r="C101" s="16" t="s">
        <v>16</v>
      </c>
      <c r="D101" s="14">
        <v>4078</v>
      </c>
      <c r="E101" s="22">
        <v>4178</v>
      </c>
      <c r="F101" s="22">
        <v>4280</v>
      </c>
      <c r="G101" s="22">
        <v>4393</v>
      </c>
      <c r="H101" s="22">
        <v>4274</v>
      </c>
      <c r="I101" s="22">
        <v>4324</v>
      </c>
      <c r="J101" s="22">
        <v>3949</v>
      </c>
      <c r="K101" s="22">
        <v>4065</v>
      </c>
      <c r="L101" s="22">
        <v>4328</v>
      </c>
      <c r="M101" s="22">
        <v>4297</v>
      </c>
      <c r="N101" s="22">
        <v>5058</v>
      </c>
      <c r="O101" s="106">
        <v>5220</v>
      </c>
      <c r="P101" s="123">
        <f>AVERAGE(D101:O102)</f>
        <v>4393.25</v>
      </c>
      <c r="Q101" s="121">
        <f>+P101/P99-1</f>
        <v>0.12398861492212743</v>
      </c>
    </row>
    <row r="102" spans="2:17" ht="15.75" thickBot="1">
      <c r="B102" s="126"/>
      <c r="C102" s="17" t="s">
        <v>18</v>
      </c>
      <c r="D102" s="57">
        <v>4082</v>
      </c>
      <c r="E102" s="66">
        <v>4268</v>
      </c>
      <c r="F102" s="66">
        <v>4250</v>
      </c>
      <c r="G102" s="66">
        <v>4436</v>
      </c>
      <c r="H102" s="66">
        <v>4321</v>
      </c>
      <c r="I102" s="66">
        <v>4328</v>
      </c>
      <c r="J102" s="66">
        <v>4022</v>
      </c>
      <c r="K102" s="66">
        <v>4184</v>
      </c>
      <c r="L102" s="66">
        <v>4274</v>
      </c>
      <c r="M102" s="66">
        <v>4426</v>
      </c>
      <c r="N102" s="66">
        <v>5162</v>
      </c>
      <c r="O102" s="97">
        <v>5241</v>
      </c>
      <c r="P102" s="124"/>
      <c r="Q102" s="122"/>
    </row>
    <row r="103" spans="2:17" ht="15">
      <c r="B103" s="125">
        <v>2022</v>
      </c>
      <c r="C103" s="16" t="s">
        <v>16</v>
      </c>
      <c r="D103" s="14">
        <v>5487</v>
      </c>
      <c r="E103" s="22">
        <v>5684</v>
      </c>
      <c r="F103" s="22">
        <v>6394</v>
      </c>
      <c r="G103" s="22">
        <v>6472</v>
      </c>
      <c r="H103" s="22">
        <v>5652</v>
      </c>
      <c r="I103" s="22">
        <v>5365</v>
      </c>
      <c r="J103" s="22">
        <v>4908</v>
      </c>
      <c r="K103" s="22">
        <v>4798</v>
      </c>
      <c r="L103" s="22">
        <v>5046</v>
      </c>
      <c r="M103" s="22">
        <v>4966</v>
      </c>
      <c r="N103" s="22">
        <v>4802</v>
      </c>
      <c r="O103" s="106">
        <v>4826</v>
      </c>
      <c r="P103" s="123"/>
      <c r="Q103" s="121"/>
    </row>
    <row r="104" spans="2:17" ht="15.75" thickBot="1">
      <c r="B104" s="126"/>
      <c r="C104" s="17" t="s">
        <v>18</v>
      </c>
      <c r="D104" s="57">
        <v>5546</v>
      </c>
      <c r="E104" s="66">
        <v>5881</v>
      </c>
      <c r="F104" s="66">
        <v>6412</v>
      </c>
      <c r="G104" s="66">
        <v>6185</v>
      </c>
      <c r="H104" s="66">
        <v>5635</v>
      </c>
      <c r="I104" s="66">
        <v>4875</v>
      </c>
      <c r="J104" s="66">
        <v>4825</v>
      </c>
      <c r="K104" s="66">
        <v>5005</v>
      </c>
      <c r="L104" s="66">
        <v>5147</v>
      </c>
      <c r="M104" s="66">
        <v>4769</v>
      </c>
      <c r="N104" s="66">
        <v>4746</v>
      </c>
      <c r="O104" s="97"/>
      <c r="P104" s="124"/>
      <c r="Q104" s="122"/>
    </row>
    <row r="105" spans="2:12" ht="15">
      <c r="B105" s="91" t="s">
        <v>20</v>
      </c>
      <c r="C105" s="91"/>
      <c r="D105" s="68"/>
      <c r="E105" s="91"/>
      <c r="F105" s="91"/>
      <c r="G105" s="91"/>
      <c r="H105" s="91"/>
      <c r="I105" s="91"/>
      <c r="J105" s="91"/>
      <c r="K105" s="91"/>
      <c r="L105" s="91"/>
    </row>
    <row r="106" ht="15.75" thickBot="1"/>
    <row r="107" spans="8:10" ht="15.75" thickBot="1">
      <c r="H107" s="143" t="s">
        <v>21</v>
      </c>
      <c r="I107" s="144"/>
      <c r="J107" s="145"/>
    </row>
    <row r="108" ht="15.75" thickBot="1"/>
    <row r="109" spans="2:17" ht="15.75" thickBot="1">
      <c r="B109" s="6" t="s">
        <v>0</v>
      </c>
      <c r="C109" s="21" t="s">
        <v>19</v>
      </c>
      <c r="D109" s="7" t="s">
        <v>1</v>
      </c>
      <c r="E109" s="8" t="s">
        <v>2</v>
      </c>
      <c r="F109" s="8" t="s">
        <v>3</v>
      </c>
      <c r="G109" s="8" t="s">
        <v>4</v>
      </c>
      <c r="H109" s="8" t="s">
        <v>5</v>
      </c>
      <c r="I109" s="8" t="s">
        <v>6</v>
      </c>
      <c r="J109" s="8" t="s">
        <v>7</v>
      </c>
      <c r="K109" s="8" t="s">
        <v>8</v>
      </c>
      <c r="L109" s="8" t="s">
        <v>9</v>
      </c>
      <c r="M109" s="8" t="s">
        <v>10</v>
      </c>
      <c r="N109" s="8" t="s">
        <v>11</v>
      </c>
      <c r="O109" s="9" t="s">
        <v>12</v>
      </c>
      <c r="P109" s="7" t="s">
        <v>13</v>
      </c>
      <c r="Q109" s="9" t="s">
        <v>14</v>
      </c>
    </row>
    <row r="110" spans="2:17" ht="15">
      <c r="B110" s="117">
        <v>2008</v>
      </c>
      <c r="C110" s="39" t="s">
        <v>16</v>
      </c>
      <c r="D110" s="119"/>
      <c r="E110" s="129"/>
      <c r="F110" s="129"/>
      <c r="G110" s="129"/>
      <c r="H110" s="129"/>
      <c r="I110" s="129"/>
      <c r="J110" s="129">
        <v>4329</v>
      </c>
      <c r="K110" s="129">
        <v>3843</v>
      </c>
      <c r="L110" s="129">
        <v>3306</v>
      </c>
      <c r="M110" s="129">
        <v>2917</v>
      </c>
      <c r="N110" s="129">
        <v>2585</v>
      </c>
      <c r="O110" s="127">
        <v>2223</v>
      </c>
      <c r="P110" s="115">
        <f>AVERAGE(D110:O111)</f>
        <v>3200.5</v>
      </c>
      <c r="Q110" s="113"/>
    </row>
    <row r="111" spans="2:17" ht="15.75" thickBot="1">
      <c r="B111" s="118"/>
      <c r="C111" s="40" t="s">
        <v>18</v>
      </c>
      <c r="D111" s="12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28"/>
      <c r="P111" s="116"/>
      <c r="Q111" s="114"/>
    </row>
    <row r="112" spans="2:17" ht="15">
      <c r="B112" s="117">
        <v>2009</v>
      </c>
      <c r="C112" s="41" t="s">
        <v>16</v>
      </c>
      <c r="D112" s="119">
        <v>2017</v>
      </c>
      <c r="E112" s="129">
        <v>1851</v>
      </c>
      <c r="F112" s="129">
        <v>2158</v>
      </c>
      <c r="G112" s="129">
        <v>2235</v>
      </c>
      <c r="H112" s="129">
        <v>2144</v>
      </c>
      <c r="I112" s="129">
        <v>1886</v>
      </c>
      <c r="J112" s="129">
        <v>1829</v>
      </c>
      <c r="K112" s="129">
        <v>2301</v>
      </c>
      <c r="L112" s="129">
        <v>2858</v>
      </c>
      <c r="M112" s="129">
        <v>3022</v>
      </c>
      <c r="N112" s="129">
        <v>3593</v>
      </c>
      <c r="O112" s="127">
        <v>3669</v>
      </c>
      <c r="P112" s="115">
        <f>AVERAGE(D112:O113)</f>
        <v>2463.5833333333335</v>
      </c>
      <c r="Q112" s="113">
        <f>+P112/P110-1</f>
        <v>-0.2302504816955684</v>
      </c>
    </row>
    <row r="113" spans="2:17" ht="15.75" thickBot="1">
      <c r="B113" s="118"/>
      <c r="C113" s="42" t="s">
        <v>18</v>
      </c>
      <c r="D113" s="12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28"/>
      <c r="P113" s="116"/>
      <c r="Q113" s="114"/>
    </row>
    <row r="114" spans="2:17" ht="15">
      <c r="B114" s="117">
        <v>2010</v>
      </c>
      <c r="C114" s="39" t="s">
        <v>16</v>
      </c>
      <c r="D114" s="119">
        <v>3472</v>
      </c>
      <c r="E114" s="129">
        <v>3369</v>
      </c>
      <c r="F114" s="129">
        <v>3259</v>
      </c>
      <c r="G114" s="129">
        <v>3986</v>
      </c>
      <c r="H114" s="129">
        <v>3981</v>
      </c>
      <c r="I114" s="129">
        <v>3880</v>
      </c>
      <c r="J114" s="129">
        <v>3344</v>
      </c>
      <c r="K114" s="129">
        <v>3080</v>
      </c>
      <c r="L114" s="102">
        <v>3562</v>
      </c>
      <c r="M114" s="102">
        <v>3591</v>
      </c>
      <c r="N114" s="102">
        <v>3542</v>
      </c>
      <c r="O114" s="105">
        <v>3594</v>
      </c>
      <c r="P114" s="115">
        <f>AVERAGE(D114:O115)</f>
        <v>3565.0625</v>
      </c>
      <c r="Q114" s="113">
        <f>+P114/P112-1</f>
        <v>0.44710448871900677</v>
      </c>
    </row>
    <row r="115" spans="2:17" ht="15.75" thickBot="1">
      <c r="B115" s="118"/>
      <c r="C115" s="40" t="s">
        <v>17</v>
      </c>
      <c r="D115" s="120"/>
      <c r="E115" s="130"/>
      <c r="F115" s="130"/>
      <c r="G115" s="130"/>
      <c r="H115" s="130"/>
      <c r="I115" s="130"/>
      <c r="J115" s="130"/>
      <c r="K115" s="130"/>
      <c r="L115" s="66">
        <v>3663</v>
      </c>
      <c r="M115" s="66">
        <v>3506</v>
      </c>
      <c r="N115" s="66">
        <v>3522</v>
      </c>
      <c r="O115" s="97">
        <v>3690</v>
      </c>
      <c r="P115" s="116"/>
      <c r="Q115" s="114"/>
    </row>
    <row r="116" spans="2:17" ht="15">
      <c r="B116" s="117">
        <v>2011</v>
      </c>
      <c r="C116" s="32" t="s">
        <v>16</v>
      </c>
      <c r="D116" s="103">
        <v>3908</v>
      </c>
      <c r="E116" s="104">
        <v>4246</v>
      </c>
      <c r="F116" s="104">
        <v>4826</v>
      </c>
      <c r="G116" s="104">
        <v>4280</v>
      </c>
      <c r="H116" s="104">
        <v>4367</v>
      </c>
      <c r="I116" s="104">
        <v>4306</v>
      </c>
      <c r="J116" s="104">
        <v>4017</v>
      </c>
      <c r="K116" s="104">
        <v>3716</v>
      </c>
      <c r="L116" s="104">
        <v>3580</v>
      </c>
      <c r="M116" s="104">
        <v>3449</v>
      </c>
      <c r="N116" s="104">
        <v>3511</v>
      </c>
      <c r="O116" s="106">
        <v>3737</v>
      </c>
      <c r="P116" s="115">
        <f>AVERAGE(D116:O117)</f>
        <v>3983</v>
      </c>
      <c r="Q116" s="113">
        <f>+P116/P114-1</f>
        <v>0.11723146508651672</v>
      </c>
    </row>
    <row r="117" spans="2:17" ht="15.75" thickBot="1">
      <c r="B117" s="118"/>
      <c r="C117" s="31" t="s">
        <v>18</v>
      </c>
      <c r="D117" s="37">
        <v>3960</v>
      </c>
      <c r="E117" s="66">
        <v>4540</v>
      </c>
      <c r="F117" s="66">
        <v>4443</v>
      </c>
      <c r="G117" s="66">
        <v>4293</v>
      </c>
      <c r="H117" s="66">
        <v>4443</v>
      </c>
      <c r="I117" s="66">
        <v>4324</v>
      </c>
      <c r="J117" s="66">
        <v>3796</v>
      </c>
      <c r="K117" s="66">
        <v>3660</v>
      </c>
      <c r="L117" s="66">
        <v>3345</v>
      </c>
      <c r="M117" s="66">
        <v>3540</v>
      </c>
      <c r="N117" s="66">
        <v>3617</v>
      </c>
      <c r="O117" s="97">
        <v>3688</v>
      </c>
      <c r="P117" s="116"/>
      <c r="Q117" s="114"/>
    </row>
    <row r="118" spans="2:17" ht="15">
      <c r="B118" s="117">
        <v>2012</v>
      </c>
      <c r="C118" s="33" t="s">
        <v>16</v>
      </c>
      <c r="D118" s="38">
        <v>3654</v>
      </c>
      <c r="E118" s="22">
        <v>3666</v>
      </c>
      <c r="F118" s="22">
        <v>3576</v>
      </c>
      <c r="G118" s="22">
        <v>3277</v>
      </c>
      <c r="H118" s="22">
        <v>2843</v>
      </c>
      <c r="I118" s="22">
        <v>2899</v>
      </c>
      <c r="J118" s="22">
        <v>2787</v>
      </c>
      <c r="K118" s="22">
        <v>2797</v>
      </c>
      <c r="L118" s="22">
        <v>3174</v>
      </c>
      <c r="M118" s="22">
        <v>3285</v>
      </c>
      <c r="N118" s="22">
        <v>3387</v>
      </c>
      <c r="O118" s="99">
        <v>3290</v>
      </c>
      <c r="P118" s="115">
        <f>AVERAGE(D118:O119)</f>
        <v>3209.875</v>
      </c>
      <c r="Q118" s="113">
        <f>+P118/P116-1</f>
        <v>-0.19410620135576195</v>
      </c>
    </row>
    <row r="119" spans="2:17" ht="15.75" thickBot="1">
      <c r="B119" s="118"/>
      <c r="C119" s="31" t="s">
        <v>18</v>
      </c>
      <c r="D119" s="37">
        <v>3701</v>
      </c>
      <c r="E119" s="66">
        <v>3545</v>
      </c>
      <c r="F119" s="66">
        <v>3396</v>
      </c>
      <c r="G119" s="66">
        <v>2983</v>
      </c>
      <c r="H119" s="66">
        <v>2618</v>
      </c>
      <c r="I119" s="66">
        <v>3042</v>
      </c>
      <c r="J119" s="66">
        <v>2756</v>
      </c>
      <c r="K119" s="66">
        <v>3054</v>
      </c>
      <c r="L119" s="66">
        <v>3249</v>
      </c>
      <c r="M119" s="66">
        <v>3399</v>
      </c>
      <c r="N119" s="66">
        <v>3348</v>
      </c>
      <c r="O119" s="97">
        <v>3311</v>
      </c>
      <c r="P119" s="116"/>
      <c r="Q119" s="114"/>
    </row>
    <row r="120" spans="2:17" ht="15">
      <c r="B120" s="117">
        <v>2013</v>
      </c>
      <c r="C120" s="16" t="s">
        <v>16</v>
      </c>
      <c r="D120" s="14">
        <v>3357</v>
      </c>
      <c r="E120" s="22">
        <v>3598</v>
      </c>
      <c r="F120" s="22">
        <v>4216</v>
      </c>
      <c r="G120" s="22">
        <v>4966</v>
      </c>
      <c r="H120" s="22">
        <v>4597</v>
      </c>
      <c r="I120" s="22">
        <v>4443</v>
      </c>
      <c r="J120" s="22">
        <v>4643</v>
      </c>
      <c r="K120" s="22">
        <v>4847</v>
      </c>
      <c r="L120" s="22">
        <v>4891</v>
      </c>
      <c r="M120" s="22">
        <v>4890</v>
      </c>
      <c r="N120" s="22">
        <v>4797</v>
      </c>
      <c r="O120" s="106">
        <v>4973</v>
      </c>
      <c r="P120" s="115">
        <f>AVERAGE(D120:O121)</f>
        <v>4564.416666666667</v>
      </c>
      <c r="Q120" s="113">
        <f>+P120/P118-1</f>
        <v>0.42199202980386064</v>
      </c>
    </row>
    <row r="121" spans="2:17" ht="15.75" thickBot="1">
      <c r="B121" s="118"/>
      <c r="C121" s="17" t="s">
        <v>18</v>
      </c>
      <c r="D121" s="57">
        <v>3442</v>
      </c>
      <c r="E121" s="66">
        <v>3756</v>
      </c>
      <c r="F121" s="66">
        <v>4683</v>
      </c>
      <c r="G121" s="66">
        <v>4968</v>
      </c>
      <c r="H121" s="66">
        <v>4549</v>
      </c>
      <c r="I121" s="66">
        <v>4598</v>
      </c>
      <c r="J121" s="66">
        <v>4828</v>
      </c>
      <c r="K121" s="66">
        <v>4941</v>
      </c>
      <c r="L121" s="66">
        <v>4880</v>
      </c>
      <c r="M121" s="66">
        <v>4888</v>
      </c>
      <c r="N121" s="66">
        <v>4805</v>
      </c>
      <c r="O121" s="97">
        <v>4990</v>
      </c>
      <c r="P121" s="116"/>
      <c r="Q121" s="114"/>
    </row>
    <row r="122" spans="2:17" ht="15">
      <c r="B122" s="117">
        <v>2014</v>
      </c>
      <c r="C122" s="16" t="s">
        <v>16</v>
      </c>
      <c r="D122" s="14">
        <v>4943</v>
      </c>
      <c r="E122" s="22">
        <v>5042</v>
      </c>
      <c r="F122" s="22">
        <v>4794</v>
      </c>
      <c r="G122" s="22">
        <v>4124</v>
      </c>
      <c r="H122" s="22">
        <v>3950</v>
      </c>
      <c r="I122" s="22">
        <v>3756</v>
      </c>
      <c r="J122" s="22">
        <v>3595</v>
      </c>
      <c r="K122" s="22">
        <v>3025</v>
      </c>
      <c r="L122" s="22">
        <v>2787</v>
      </c>
      <c r="M122" s="22">
        <v>2599</v>
      </c>
      <c r="N122" s="55">
        <v>2649</v>
      </c>
      <c r="O122" s="106">
        <v>2513</v>
      </c>
      <c r="P122" s="115">
        <f>AVERAGE(D122:O123)</f>
        <v>3625.9166666666665</v>
      </c>
      <c r="Q122" s="113">
        <f>+P122/P120-1</f>
        <v>-0.20561225421284213</v>
      </c>
    </row>
    <row r="123" spans="2:17" ht="15.75" thickBot="1">
      <c r="B123" s="118"/>
      <c r="C123" s="17" t="s">
        <v>18</v>
      </c>
      <c r="D123" s="57">
        <v>5025</v>
      </c>
      <c r="E123" s="66">
        <v>5016</v>
      </c>
      <c r="F123" s="66">
        <v>4563</v>
      </c>
      <c r="G123" s="66">
        <v>4047</v>
      </c>
      <c r="H123" s="66">
        <v>3873</v>
      </c>
      <c r="I123" s="66">
        <v>3807</v>
      </c>
      <c r="J123" s="66">
        <v>3309</v>
      </c>
      <c r="K123" s="66">
        <v>3000</v>
      </c>
      <c r="L123" s="66">
        <v>2795</v>
      </c>
      <c r="M123" s="66">
        <v>2640</v>
      </c>
      <c r="N123" s="66">
        <v>2561</v>
      </c>
      <c r="O123" s="97">
        <v>2609</v>
      </c>
      <c r="P123" s="116"/>
      <c r="Q123" s="114"/>
    </row>
    <row r="124" spans="2:17" ht="15">
      <c r="B124" s="117">
        <v>2015</v>
      </c>
      <c r="C124" s="16" t="s">
        <v>16</v>
      </c>
      <c r="D124" s="14">
        <v>2709</v>
      </c>
      <c r="E124" s="22">
        <v>3042</v>
      </c>
      <c r="F124" s="22">
        <v>3374</v>
      </c>
      <c r="G124" s="22">
        <v>2746</v>
      </c>
      <c r="H124" s="22">
        <v>2515</v>
      </c>
      <c r="I124" s="22">
        <v>2412</v>
      </c>
      <c r="J124" s="22">
        <v>2276</v>
      </c>
      <c r="K124" s="22">
        <v>1815</v>
      </c>
      <c r="L124" s="22">
        <v>2226</v>
      </c>
      <c r="M124" s="22">
        <v>2834</v>
      </c>
      <c r="N124" s="22">
        <v>2569</v>
      </c>
      <c r="O124" s="106">
        <v>2419</v>
      </c>
      <c r="P124" s="115">
        <f>AVERAGE(D124:O125)</f>
        <v>2577.5</v>
      </c>
      <c r="Q124" s="113">
        <f>+P124/P122-1</f>
        <v>-0.28914527360897246</v>
      </c>
    </row>
    <row r="125" spans="2:17" ht="15.75" thickBot="1">
      <c r="B125" s="118"/>
      <c r="C125" s="17" t="s">
        <v>18</v>
      </c>
      <c r="D125" s="57">
        <v>2758</v>
      </c>
      <c r="E125" s="66">
        <v>3366</v>
      </c>
      <c r="F125" s="66">
        <v>3136</v>
      </c>
      <c r="G125" s="66">
        <v>2620</v>
      </c>
      <c r="H125" s="66">
        <v>2472</v>
      </c>
      <c r="I125" s="66">
        <v>2409</v>
      </c>
      <c r="J125" s="66">
        <v>2082</v>
      </c>
      <c r="K125" s="66">
        <v>1974</v>
      </c>
      <c r="L125" s="66">
        <v>2568</v>
      </c>
      <c r="M125" s="66">
        <v>2735</v>
      </c>
      <c r="N125" s="66">
        <v>2345</v>
      </c>
      <c r="O125" s="97">
        <v>2458</v>
      </c>
      <c r="P125" s="116"/>
      <c r="Q125" s="114"/>
    </row>
    <row r="126" spans="2:17" ht="15">
      <c r="B126" s="117">
        <v>2016</v>
      </c>
      <c r="C126" s="16" t="s">
        <v>16</v>
      </c>
      <c r="D126" s="14">
        <v>2458</v>
      </c>
      <c r="E126" s="22">
        <v>2276</v>
      </c>
      <c r="F126" s="22">
        <v>2253</v>
      </c>
      <c r="G126" s="22">
        <v>2188</v>
      </c>
      <c r="H126" s="22">
        <v>2727</v>
      </c>
      <c r="I126" s="22">
        <v>2329</v>
      </c>
      <c r="J126" s="22">
        <v>2345</v>
      </c>
      <c r="K126" s="22">
        <v>2436</v>
      </c>
      <c r="L126" s="22">
        <v>2920</v>
      </c>
      <c r="M126" s="22">
        <v>2880</v>
      </c>
      <c r="N126" s="22">
        <v>3327</v>
      </c>
      <c r="O126" s="106">
        <v>3622</v>
      </c>
      <c r="P126" s="115">
        <f>AVERAGE(D126:O127)</f>
        <v>2648.25</v>
      </c>
      <c r="Q126" s="113">
        <f>+P126/P124-1</f>
        <v>0.027449078564500518</v>
      </c>
    </row>
    <row r="127" spans="2:17" ht="15.75" thickBot="1">
      <c r="B127" s="118"/>
      <c r="C127" s="17" t="s">
        <v>18</v>
      </c>
      <c r="D127" s="57">
        <v>2405</v>
      </c>
      <c r="E127" s="66">
        <v>2235</v>
      </c>
      <c r="F127" s="66">
        <v>2190</v>
      </c>
      <c r="G127" s="66">
        <v>2263</v>
      </c>
      <c r="H127" s="66">
        <v>2283</v>
      </c>
      <c r="I127" s="66">
        <v>2339</v>
      </c>
      <c r="J127" s="66">
        <v>2336</v>
      </c>
      <c r="K127" s="66">
        <v>2731</v>
      </c>
      <c r="L127" s="66">
        <v>2975</v>
      </c>
      <c r="M127" s="66">
        <v>2865</v>
      </c>
      <c r="N127" s="66">
        <v>3519</v>
      </c>
      <c r="O127" s="97">
        <v>3656</v>
      </c>
      <c r="P127" s="116"/>
      <c r="Q127" s="114"/>
    </row>
    <row r="128" spans="2:17" ht="15">
      <c r="B128" s="117">
        <v>2017</v>
      </c>
      <c r="C128" s="16" t="s">
        <v>16</v>
      </c>
      <c r="D128" s="14">
        <v>3463</v>
      </c>
      <c r="E128" s="22">
        <v>3537</v>
      </c>
      <c r="F128" s="22">
        <v>3512</v>
      </c>
      <c r="G128" s="22">
        <v>3005</v>
      </c>
      <c r="H128" s="22">
        <v>3166</v>
      </c>
      <c r="I128" s="22">
        <v>3395</v>
      </c>
      <c r="J128" s="22">
        <v>3303</v>
      </c>
      <c r="K128" s="22">
        <v>3343</v>
      </c>
      <c r="L128" s="22">
        <v>3323</v>
      </c>
      <c r="M128" s="22">
        <v>3223</v>
      </c>
      <c r="N128" s="22">
        <v>3105</v>
      </c>
      <c r="O128" s="106">
        <v>3091</v>
      </c>
      <c r="P128" s="115">
        <f>AVERAGE(D128:O129)</f>
        <v>3295.5</v>
      </c>
      <c r="Q128" s="113">
        <f>+P128/P126-1</f>
        <v>0.24440668365902019</v>
      </c>
    </row>
    <row r="129" spans="2:17" ht="15.75" thickBot="1">
      <c r="B129" s="118"/>
      <c r="C129" s="17" t="s">
        <v>18</v>
      </c>
      <c r="D129" s="57">
        <v>3517</v>
      </c>
      <c r="E129" s="66">
        <v>3474</v>
      </c>
      <c r="F129" s="66">
        <v>3512</v>
      </c>
      <c r="G129" s="66">
        <v>3139</v>
      </c>
      <c r="H129" s="66">
        <v>3313</v>
      </c>
      <c r="I129" s="66">
        <v>3434</v>
      </c>
      <c r="J129" s="66">
        <v>3387</v>
      </c>
      <c r="K129" s="66">
        <v>3339</v>
      </c>
      <c r="L129" s="66">
        <v>3368</v>
      </c>
      <c r="M129" s="66">
        <v>3204</v>
      </c>
      <c r="N129" s="66">
        <v>2970</v>
      </c>
      <c r="O129" s="97">
        <v>2969</v>
      </c>
      <c r="P129" s="116"/>
      <c r="Q129" s="114"/>
    </row>
    <row r="130" spans="2:17" ht="15">
      <c r="B130" s="117">
        <v>2018</v>
      </c>
      <c r="C130" s="16" t="s">
        <v>16</v>
      </c>
      <c r="D130" s="14">
        <v>3124</v>
      </c>
      <c r="E130" s="22">
        <v>3553</v>
      </c>
      <c r="F130" s="22">
        <v>3593</v>
      </c>
      <c r="G130" s="22">
        <v>3477</v>
      </c>
      <c r="H130" s="22">
        <v>3465</v>
      </c>
      <c r="I130" s="22">
        <v>3487</v>
      </c>
      <c r="J130" s="22">
        <v>3232</v>
      </c>
      <c r="K130" s="22">
        <v>3136</v>
      </c>
      <c r="L130" s="22">
        <v>2980</v>
      </c>
      <c r="M130" s="22">
        <v>2901</v>
      </c>
      <c r="N130" s="22">
        <v>2851</v>
      </c>
      <c r="O130" s="106">
        <v>2819</v>
      </c>
      <c r="P130" s="115">
        <f>AVERAGE(D130:O131)</f>
        <v>3231</v>
      </c>
      <c r="Q130" s="113">
        <f>+P130/P128-1</f>
        <v>-0.019572143832498834</v>
      </c>
    </row>
    <row r="131" spans="2:17" ht="15.75" thickBot="1">
      <c r="B131" s="118"/>
      <c r="C131" s="17" t="s">
        <v>18</v>
      </c>
      <c r="D131" s="57">
        <v>3310</v>
      </c>
      <c r="E131" s="66">
        <v>3623</v>
      </c>
      <c r="F131" s="66">
        <v>3632</v>
      </c>
      <c r="G131" s="66">
        <v>3587</v>
      </c>
      <c r="H131" s="66">
        <v>3637</v>
      </c>
      <c r="I131" s="66">
        <v>3481</v>
      </c>
      <c r="J131" s="66">
        <v>3222</v>
      </c>
      <c r="K131" s="66">
        <v>3044</v>
      </c>
      <c r="L131" s="66">
        <v>2934</v>
      </c>
      <c r="M131" s="66">
        <v>2885</v>
      </c>
      <c r="N131" s="66">
        <v>2727</v>
      </c>
      <c r="O131" s="97">
        <v>2844</v>
      </c>
      <c r="P131" s="116"/>
      <c r="Q131" s="114"/>
    </row>
    <row r="132" spans="2:17" ht="15">
      <c r="B132" s="117">
        <v>2019</v>
      </c>
      <c r="C132" s="16" t="s">
        <v>16</v>
      </c>
      <c r="D132" s="14">
        <v>2924</v>
      </c>
      <c r="E132" s="22">
        <v>3265</v>
      </c>
      <c r="F132" s="22">
        <v>3309</v>
      </c>
      <c r="G132" s="22">
        <v>3483</v>
      </c>
      <c r="H132" s="22">
        <v>3490</v>
      </c>
      <c r="I132" s="22">
        <v>3423</v>
      </c>
      <c r="J132" s="22">
        <v>3302</v>
      </c>
      <c r="K132" s="22">
        <v>3253</v>
      </c>
      <c r="L132" s="22">
        <v>3202</v>
      </c>
      <c r="M132" s="22">
        <v>3306</v>
      </c>
      <c r="N132" s="22">
        <v>3446</v>
      </c>
      <c r="O132" s="106">
        <v>3467</v>
      </c>
      <c r="P132" s="115">
        <f>AVERAGE(D132:O133)</f>
        <v>3319.75</v>
      </c>
      <c r="Q132" s="113">
        <f>+P132/P130-1</f>
        <v>0.027468276075518494</v>
      </c>
    </row>
    <row r="133" spans="2:17" ht="15.75" thickBot="1">
      <c r="B133" s="118"/>
      <c r="C133" s="17" t="s">
        <v>18</v>
      </c>
      <c r="D133" s="57">
        <v>3057</v>
      </c>
      <c r="E133" s="66">
        <v>3271</v>
      </c>
      <c r="F133" s="66">
        <v>3324</v>
      </c>
      <c r="G133" s="66">
        <v>3447</v>
      </c>
      <c r="H133" s="66">
        <v>3414</v>
      </c>
      <c r="I133" s="66">
        <v>3208</v>
      </c>
      <c r="J133" s="66">
        <v>3412</v>
      </c>
      <c r="K133" s="66">
        <v>3255</v>
      </c>
      <c r="L133" s="66">
        <v>3303</v>
      </c>
      <c r="M133" s="66">
        <v>3330</v>
      </c>
      <c r="N133" s="66">
        <v>3481</v>
      </c>
      <c r="O133" s="97">
        <v>3302</v>
      </c>
      <c r="P133" s="116"/>
      <c r="Q133" s="114"/>
    </row>
    <row r="134" spans="2:17" ht="15">
      <c r="B134" s="117">
        <v>2020</v>
      </c>
      <c r="C134" s="16" t="s">
        <v>16</v>
      </c>
      <c r="D134" s="14">
        <v>3371</v>
      </c>
      <c r="E134" s="22">
        <v>3226</v>
      </c>
      <c r="F134" s="22">
        <v>3112</v>
      </c>
      <c r="G134" s="22">
        <v>2969</v>
      </c>
      <c r="H134" s="22">
        <v>2866</v>
      </c>
      <c r="I134" s="22">
        <v>2902</v>
      </c>
      <c r="J134" s="22">
        <v>3197</v>
      </c>
      <c r="K134" s="22">
        <v>3045</v>
      </c>
      <c r="L134" s="22">
        <v>2955</v>
      </c>
      <c r="M134" s="22">
        <v>3143</v>
      </c>
      <c r="N134" s="22">
        <v>3096</v>
      </c>
      <c r="O134" s="106">
        <v>3261</v>
      </c>
      <c r="P134" s="115">
        <f>AVERAGE(D134:O135)</f>
        <v>3099.375</v>
      </c>
      <c r="Q134" s="113">
        <f>+P134/P132-1</f>
        <v>-0.0663830107688832</v>
      </c>
    </row>
    <row r="135" spans="2:17" ht="15.75" thickBot="1">
      <c r="B135" s="118"/>
      <c r="C135" s="17" t="s">
        <v>18</v>
      </c>
      <c r="D135" s="57">
        <v>3434</v>
      </c>
      <c r="E135" s="66">
        <v>3176</v>
      </c>
      <c r="F135" s="66">
        <v>2980</v>
      </c>
      <c r="G135" s="66">
        <v>2836</v>
      </c>
      <c r="H135" s="66">
        <v>2907</v>
      </c>
      <c r="I135" s="66">
        <v>2979</v>
      </c>
      <c r="J135" s="66">
        <v>3201</v>
      </c>
      <c r="K135" s="66">
        <v>3004</v>
      </c>
      <c r="L135" s="66">
        <v>3092</v>
      </c>
      <c r="M135" s="66">
        <v>3159</v>
      </c>
      <c r="N135" s="66">
        <v>3157</v>
      </c>
      <c r="O135" s="97">
        <v>3317</v>
      </c>
      <c r="P135" s="116"/>
      <c r="Q135" s="114"/>
    </row>
    <row r="136" spans="2:17" ht="15">
      <c r="B136" s="125">
        <v>2021</v>
      </c>
      <c r="C136" s="16" t="s">
        <v>16</v>
      </c>
      <c r="D136" s="14">
        <v>3420</v>
      </c>
      <c r="E136" s="22">
        <v>3614</v>
      </c>
      <c r="F136" s="22">
        <v>4231</v>
      </c>
      <c r="G136" s="22">
        <v>4081</v>
      </c>
      <c r="H136" s="22">
        <v>4162</v>
      </c>
      <c r="I136" s="22">
        <v>4128</v>
      </c>
      <c r="J136" s="22">
        <v>3924</v>
      </c>
      <c r="K136" s="22">
        <v>3784</v>
      </c>
      <c r="L136" s="22">
        <v>3927</v>
      </c>
      <c r="M136" s="22">
        <v>3977</v>
      </c>
      <c r="N136" s="22">
        <v>4207</v>
      </c>
      <c r="O136" s="106">
        <v>4290</v>
      </c>
      <c r="P136" s="123">
        <f>AVERAGE(D136:O137)</f>
        <v>3990.7083333333335</v>
      </c>
      <c r="Q136" s="121">
        <f>+P136/P134-1</f>
        <v>0.28758486253949056</v>
      </c>
    </row>
    <row r="137" spans="2:17" ht="15.75" thickBot="1">
      <c r="B137" s="126"/>
      <c r="C137" s="17" t="s">
        <v>18</v>
      </c>
      <c r="D137" s="57">
        <v>3593</v>
      </c>
      <c r="E137" s="66">
        <v>3746</v>
      </c>
      <c r="F137" s="66">
        <v>4089</v>
      </c>
      <c r="G137" s="66">
        <v>4110</v>
      </c>
      <c r="H137" s="66">
        <v>4150</v>
      </c>
      <c r="I137" s="66">
        <v>4083</v>
      </c>
      <c r="J137" s="66">
        <v>3839</v>
      </c>
      <c r="K137" s="66">
        <v>3827</v>
      </c>
      <c r="L137" s="66">
        <v>4011</v>
      </c>
      <c r="M137" s="66">
        <v>4061</v>
      </c>
      <c r="N137" s="66">
        <v>4287</v>
      </c>
      <c r="O137" s="97">
        <v>4236</v>
      </c>
      <c r="P137" s="124"/>
      <c r="Q137" s="122"/>
    </row>
    <row r="138" spans="2:17" ht="15">
      <c r="B138" s="125">
        <v>2022</v>
      </c>
      <c r="C138" s="16" t="s">
        <v>16</v>
      </c>
      <c r="D138" s="14">
        <v>4247</v>
      </c>
      <c r="E138" s="22">
        <v>4630</v>
      </c>
      <c r="F138" s="22">
        <v>5065</v>
      </c>
      <c r="G138" s="22">
        <v>4981</v>
      </c>
      <c r="H138" s="22">
        <v>4419</v>
      </c>
      <c r="I138" s="22">
        <v>4656</v>
      </c>
      <c r="J138" s="22">
        <v>4360</v>
      </c>
      <c r="K138" s="22">
        <v>3913</v>
      </c>
      <c r="L138" s="22">
        <v>4007</v>
      </c>
      <c r="M138" s="22">
        <v>3911</v>
      </c>
      <c r="N138" s="22">
        <v>3537</v>
      </c>
      <c r="O138" s="106">
        <v>3610</v>
      </c>
      <c r="P138" s="123"/>
      <c r="Q138" s="121"/>
    </row>
    <row r="139" spans="2:18" ht="15.75" thickBot="1">
      <c r="B139" s="126"/>
      <c r="C139" s="17" t="s">
        <v>18</v>
      </c>
      <c r="D139" s="57">
        <v>4463</v>
      </c>
      <c r="E139" s="66">
        <v>4840</v>
      </c>
      <c r="F139" s="66">
        <v>5039</v>
      </c>
      <c r="G139" s="66">
        <v>4855</v>
      </c>
      <c r="H139" s="66">
        <v>4432</v>
      </c>
      <c r="I139" s="66">
        <v>4600</v>
      </c>
      <c r="J139" s="66">
        <v>4166</v>
      </c>
      <c r="K139" s="66">
        <v>3768</v>
      </c>
      <c r="L139" s="66">
        <v>4072</v>
      </c>
      <c r="M139" s="66">
        <v>3723</v>
      </c>
      <c r="N139" s="66">
        <v>3623</v>
      </c>
      <c r="O139" s="97"/>
      <c r="P139" s="124"/>
      <c r="Q139" s="122"/>
      <c r="R139" s="107"/>
    </row>
    <row r="140" spans="2:12" ht="15">
      <c r="B140" s="91" t="s">
        <v>20</v>
      </c>
      <c r="C140" s="91"/>
      <c r="D140" s="68"/>
      <c r="E140" s="91"/>
      <c r="F140" s="91"/>
      <c r="G140" s="91"/>
      <c r="H140" s="91"/>
      <c r="I140" s="91"/>
      <c r="J140" s="91"/>
      <c r="K140" s="91"/>
      <c r="L140" s="91"/>
    </row>
    <row r="141" ht="15.75" thickBot="1"/>
    <row r="142" spans="2:17" s="12" customFormat="1" ht="36.75" customHeight="1" thickBot="1">
      <c r="B142" s="157" t="s">
        <v>34</v>
      </c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9"/>
    </row>
    <row r="146" ht="15">
      <c r="L146" s="101"/>
    </row>
  </sheetData>
  <sheetProtection/>
  <mergeCells count="240">
    <mergeCell ref="P103:P104"/>
    <mergeCell ref="Q103:Q104"/>
    <mergeCell ref="B138:B139"/>
    <mergeCell ref="P138:P139"/>
    <mergeCell ref="Q138:Q139"/>
    <mergeCell ref="B44:B45"/>
    <mergeCell ref="P44:P45"/>
    <mergeCell ref="Q44:Q45"/>
    <mergeCell ref="B75:B76"/>
    <mergeCell ref="P75:P76"/>
    <mergeCell ref="Q75:Q76"/>
    <mergeCell ref="P101:P102"/>
    <mergeCell ref="Q101:Q102"/>
    <mergeCell ref="B136:B137"/>
    <mergeCell ref="P136:P137"/>
    <mergeCell ref="Q136:Q137"/>
    <mergeCell ref="Q122:Q123"/>
    <mergeCell ref="P128:P129"/>
    <mergeCell ref="Q126:Q127"/>
    <mergeCell ref="B134:B135"/>
    <mergeCell ref="M112:M113"/>
    <mergeCell ref="Q73:Q74"/>
    <mergeCell ref="B42:B43"/>
    <mergeCell ref="P42:P43"/>
    <mergeCell ref="Q42:Q43"/>
    <mergeCell ref="B57:B58"/>
    <mergeCell ref="B55:B56"/>
    <mergeCell ref="D51:D52"/>
    <mergeCell ref="B51:B52"/>
    <mergeCell ref="H51:H52"/>
    <mergeCell ref="J51:J52"/>
    <mergeCell ref="Q28:Q29"/>
    <mergeCell ref="E51:E52"/>
    <mergeCell ref="B71:B72"/>
    <mergeCell ref="B67:B68"/>
    <mergeCell ref="Q116:Q117"/>
    <mergeCell ref="P63:P64"/>
    <mergeCell ref="P59:P60"/>
    <mergeCell ref="P57:P58"/>
    <mergeCell ref="P112:P113"/>
    <mergeCell ref="N112:N113"/>
    <mergeCell ref="B124:B125"/>
    <mergeCell ref="P124:P125"/>
    <mergeCell ref="Q124:Q125"/>
    <mergeCell ref="Q128:Q129"/>
    <mergeCell ref="P134:P135"/>
    <mergeCell ref="Q134:Q135"/>
    <mergeCell ref="B126:B127"/>
    <mergeCell ref="P126:P127"/>
    <mergeCell ref="B132:B133"/>
    <mergeCell ref="P132:P133"/>
    <mergeCell ref="Q118:Q119"/>
    <mergeCell ref="B142:Q142"/>
    <mergeCell ref="H11:J11"/>
    <mergeCell ref="H13:J13"/>
    <mergeCell ref="H48:J48"/>
    <mergeCell ref="B22:B23"/>
    <mergeCell ref="B20:B21"/>
    <mergeCell ref="B130:B131"/>
    <mergeCell ref="P130:P131"/>
    <mergeCell ref="Q130:Q131"/>
    <mergeCell ref="Q16:Q17"/>
    <mergeCell ref="P18:P19"/>
    <mergeCell ref="P20:P21"/>
    <mergeCell ref="Q20:Q21"/>
    <mergeCell ref="Q18:Q19"/>
    <mergeCell ref="Q32:Q33"/>
    <mergeCell ref="Q34:Q35"/>
    <mergeCell ref="Q30:Q31"/>
    <mergeCell ref="Q36:Q37"/>
    <mergeCell ref="D16:D17"/>
    <mergeCell ref="E16:E17"/>
    <mergeCell ref="F16:F17"/>
    <mergeCell ref="O18:O19"/>
    <mergeCell ref="G16:G17"/>
    <mergeCell ref="B16:B17"/>
    <mergeCell ref="E18:E19"/>
    <mergeCell ref="F18:F19"/>
    <mergeCell ref="G18:G19"/>
    <mergeCell ref="D18:D19"/>
    <mergeCell ref="B28:B29"/>
    <mergeCell ref="B89:B90"/>
    <mergeCell ref="B83:B84"/>
    <mergeCell ref="M18:M19"/>
    <mergeCell ref="N18:N19"/>
    <mergeCell ref="B30:B31"/>
    <mergeCell ref="B18:B19"/>
    <mergeCell ref="B85:B86"/>
    <mergeCell ref="B63:B64"/>
    <mergeCell ref="B32:B33"/>
    <mergeCell ref="B112:B113"/>
    <mergeCell ref="D112:D113"/>
    <mergeCell ref="E112:E113"/>
    <mergeCell ref="F112:F113"/>
    <mergeCell ref="G112:G113"/>
    <mergeCell ref="P22:P23"/>
    <mergeCell ref="P73:P74"/>
    <mergeCell ref="P28:P29"/>
    <mergeCell ref="P67:P68"/>
    <mergeCell ref="P83:P84"/>
    <mergeCell ref="G51:G52"/>
    <mergeCell ref="F51:F52"/>
    <mergeCell ref="B101:B102"/>
    <mergeCell ref="D110:D111"/>
    <mergeCell ref="B59:B60"/>
    <mergeCell ref="B73:B74"/>
    <mergeCell ref="B103:B104"/>
    <mergeCell ref="B40:B41"/>
    <mergeCell ref="B97:B98"/>
    <mergeCell ref="H107:J107"/>
    <mergeCell ref="G110:G111"/>
    <mergeCell ref="H110:H111"/>
    <mergeCell ref="B34:B35"/>
    <mergeCell ref="H80:J80"/>
    <mergeCell ref="B38:B39"/>
    <mergeCell ref="B110:B111"/>
    <mergeCell ref="B95:B96"/>
    <mergeCell ref="M110:M111"/>
    <mergeCell ref="B93:B94"/>
    <mergeCell ref="B53:B54"/>
    <mergeCell ref="H112:H113"/>
    <mergeCell ref="L110:L111"/>
    <mergeCell ref="J110:J111"/>
    <mergeCell ref="K110:K111"/>
    <mergeCell ref="B99:B100"/>
    <mergeCell ref="B91:B92"/>
    <mergeCell ref="I112:I113"/>
    <mergeCell ref="K51:K52"/>
    <mergeCell ref="Q57:Q58"/>
    <mergeCell ref="P55:P56"/>
    <mergeCell ref="L112:L113"/>
    <mergeCell ref="F110:F111"/>
    <mergeCell ref="Q95:Q96"/>
    <mergeCell ref="P91:P92"/>
    <mergeCell ref="O110:O111"/>
    <mergeCell ref="N110:N111"/>
    <mergeCell ref="Q51:Q52"/>
    <mergeCell ref="Q26:Q27"/>
    <mergeCell ref="P30:P31"/>
    <mergeCell ref="P32:P33"/>
    <mergeCell ref="Q24:Q25"/>
    <mergeCell ref="H18:H19"/>
    <mergeCell ref="P26:P27"/>
    <mergeCell ref="Q22:Q23"/>
    <mergeCell ref="I20:I21"/>
    <mergeCell ref="B26:B27"/>
    <mergeCell ref="H16:H17"/>
    <mergeCell ref="I16:I17"/>
    <mergeCell ref="O16:O17"/>
    <mergeCell ref="E20:E21"/>
    <mergeCell ref="F20:F21"/>
    <mergeCell ref="G20:G21"/>
    <mergeCell ref="H20:H21"/>
    <mergeCell ref="K20:K21"/>
    <mergeCell ref="K18:K19"/>
    <mergeCell ref="J112:J113"/>
    <mergeCell ref="D20:D21"/>
    <mergeCell ref="B69:B70"/>
    <mergeCell ref="I110:I111"/>
    <mergeCell ref="H114:H115"/>
    <mergeCell ref="I114:I115"/>
    <mergeCell ref="E110:E111"/>
    <mergeCell ref="I51:I52"/>
    <mergeCell ref="B36:B37"/>
    <mergeCell ref="B24:B25"/>
    <mergeCell ref="J16:J17"/>
    <mergeCell ref="K16:K17"/>
    <mergeCell ref="I18:I19"/>
    <mergeCell ref="J18:J19"/>
    <mergeCell ref="L18:L19"/>
    <mergeCell ref="J20:J21"/>
    <mergeCell ref="P36:P37"/>
    <mergeCell ref="P51:P52"/>
    <mergeCell ref="P40:P41"/>
    <mergeCell ref="L16:L17"/>
    <mergeCell ref="M16:M17"/>
    <mergeCell ref="N16:N17"/>
    <mergeCell ref="P34:P35"/>
    <mergeCell ref="P16:P17"/>
    <mergeCell ref="P24:P25"/>
    <mergeCell ref="Q40:Q41"/>
    <mergeCell ref="Q53:Q54"/>
    <mergeCell ref="P38:P39"/>
    <mergeCell ref="Q38:Q39"/>
    <mergeCell ref="Q99:Q100"/>
    <mergeCell ref="P114:P115"/>
    <mergeCell ref="P93:P94"/>
    <mergeCell ref="Q112:Q113"/>
    <mergeCell ref="P95:P96"/>
    <mergeCell ref="P99:P100"/>
    <mergeCell ref="B120:B121"/>
    <mergeCell ref="P120:P121"/>
    <mergeCell ref="Q120:Q121"/>
    <mergeCell ref="P122:P123"/>
    <mergeCell ref="E114:E115"/>
    <mergeCell ref="B116:B117"/>
    <mergeCell ref="P118:P119"/>
    <mergeCell ref="B118:B119"/>
    <mergeCell ref="B122:B123"/>
    <mergeCell ref="K114:K115"/>
    <mergeCell ref="F114:F115"/>
    <mergeCell ref="G114:G115"/>
    <mergeCell ref="Q93:Q94"/>
    <mergeCell ref="P89:P90"/>
    <mergeCell ref="B65:B66"/>
    <mergeCell ref="Q61:Q62"/>
    <mergeCell ref="Q89:Q90"/>
    <mergeCell ref="B87:B88"/>
    <mergeCell ref="K112:K113"/>
    <mergeCell ref="J114:J115"/>
    <mergeCell ref="P53:P54"/>
    <mergeCell ref="Q69:Q70"/>
    <mergeCell ref="B61:B62"/>
    <mergeCell ref="Q83:Q84"/>
    <mergeCell ref="Q114:Q115"/>
    <mergeCell ref="Q110:Q111"/>
    <mergeCell ref="Q97:Q98"/>
    <mergeCell ref="Q87:Q88"/>
    <mergeCell ref="O112:O113"/>
    <mergeCell ref="P97:P98"/>
    <mergeCell ref="Q55:Q56"/>
    <mergeCell ref="Q71:Q72"/>
    <mergeCell ref="P61:P62"/>
    <mergeCell ref="Q65:Q66"/>
    <mergeCell ref="Q63:Q64"/>
    <mergeCell ref="Q67:Q68"/>
    <mergeCell ref="P71:P72"/>
    <mergeCell ref="P65:P66"/>
    <mergeCell ref="Q59:Q60"/>
    <mergeCell ref="P69:P70"/>
    <mergeCell ref="Q132:Q133"/>
    <mergeCell ref="P116:P117"/>
    <mergeCell ref="B128:B129"/>
    <mergeCell ref="P85:P86"/>
    <mergeCell ref="Q85:Q86"/>
    <mergeCell ref="Q91:Q92"/>
    <mergeCell ref="P87:P88"/>
    <mergeCell ref="B114:B115"/>
    <mergeCell ref="D114:D115"/>
    <mergeCell ref="P110:P111"/>
  </mergeCells>
  <printOptions/>
  <pageMargins left="0.7" right="0.7" top="0.75" bottom="0.75" header="0.3" footer="0.3"/>
  <pageSetup horizontalDpi="600" verticalDpi="600" orientation="portrait" paperSize="9"/>
  <ignoredErrors>
    <ignoredError sqref="M53:N5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F186"/>
  <sheetViews>
    <sheetView showGridLines="0" zoomScalePageLayoutView="0" workbookViewId="0" topLeftCell="A175">
      <selection activeCell="F185" sqref="F185"/>
    </sheetView>
  </sheetViews>
  <sheetFormatPr defaultColWidth="11.421875" defaultRowHeight="15"/>
  <cols>
    <col min="1" max="1" width="30.00390625" style="70" customWidth="1"/>
    <col min="2" max="2" width="18.140625" style="70" customWidth="1"/>
    <col min="3" max="3" width="16.28125" style="70" customWidth="1"/>
    <col min="4" max="4" width="19.00390625" style="70" customWidth="1"/>
    <col min="5" max="5" width="18.421875" style="70" customWidth="1"/>
    <col min="6" max="6" width="14.28125" style="70" customWidth="1"/>
    <col min="7" max="16384" width="11.421875" style="70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5" ht="15.75" thickBot="1">
      <c r="C10" s="160" t="s">
        <v>31</v>
      </c>
      <c r="D10" s="161"/>
      <c r="E10" s="162"/>
    </row>
    <row r="11" ht="15.75" thickBot="1"/>
    <row r="12" spans="2:6" ht="15.75" thickBot="1">
      <c r="B12" s="71" t="s">
        <v>27</v>
      </c>
      <c r="C12" s="72" t="s">
        <v>28</v>
      </c>
      <c r="D12" s="72" t="s">
        <v>29</v>
      </c>
      <c r="E12" s="72" t="s">
        <v>26</v>
      </c>
      <c r="F12" s="73" t="s">
        <v>30</v>
      </c>
    </row>
    <row r="13" spans="2:6" ht="15">
      <c r="B13" s="74">
        <v>2015</v>
      </c>
      <c r="C13" s="75">
        <v>10</v>
      </c>
      <c r="D13" s="75">
        <v>1</v>
      </c>
      <c r="E13" s="76">
        <v>35243</v>
      </c>
      <c r="F13" s="77"/>
    </row>
    <row r="14" spans="2:6" ht="15.75" thickBot="1">
      <c r="B14" s="78">
        <v>2015</v>
      </c>
      <c r="C14" s="79">
        <v>10</v>
      </c>
      <c r="D14" s="79">
        <v>2</v>
      </c>
      <c r="E14" s="80">
        <v>34519</v>
      </c>
      <c r="F14" s="81">
        <f aca="true" t="shared" si="0" ref="F14:F23">+E14/E13-1</f>
        <v>-0.02054308657038273</v>
      </c>
    </row>
    <row r="15" spans="2:6" ht="15">
      <c r="B15" s="74">
        <v>2015</v>
      </c>
      <c r="C15" s="75">
        <v>11</v>
      </c>
      <c r="D15" s="75">
        <v>1</v>
      </c>
      <c r="E15" s="76">
        <v>33997</v>
      </c>
      <c r="F15" s="82">
        <f t="shared" si="0"/>
        <v>-0.015122106665894197</v>
      </c>
    </row>
    <row r="16" spans="2:6" ht="15.75" thickBot="1">
      <c r="B16" s="78">
        <v>2015</v>
      </c>
      <c r="C16" s="79">
        <v>11</v>
      </c>
      <c r="D16" s="79">
        <v>2</v>
      </c>
      <c r="E16" s="80">
        <v>30044</v>
      </c>
      <c r="F16" s="81">
        <f t="shared" si="0"/>
        <v>-0.11627496543812688</v>
      </c>
    </row>
    <row r="17" spans="2:6" ht="15">
      <c r="B17" s="83">
        <v>2015</v>
      </c>
      <c r="C17" s="84">
        <v>12</v>
      </c>
      <c r="D17" s="84">
        <v>1</v>
      </c>
      <c r="E17" s="85">
        <v>28158</v>
      </c>
      <c r="F17" s="86">
        <f t="shared" si="0"/>
        <v>-0.0627745972573559</v>
      </c>
    </row>
    <row r="18" spans="2:6" ht="15.75" thickBot="1">
      <c r="B18" s="87">
        <v>2015</v>
      </c>
      <c r="C18" s="88">
        <v>12</v>
      </c>
      <c r="D18" s="88">
        <v>2</v>
      </c>
      <c r="E18" s="89">
        <v>24888</v>
      </c>
      <c r="F18" s="90">
        <f t="shared" si="0"/>
        <v>-0.1161304069891328</v>
      </c>
    </row>
    <row r="19" spans="2:6" ht="15">
      <c r="B19" s="74">
        <v>2016</v>
      </c>
      <c r="C19" s="75">
        <v>1</v>
      </c>
      <c r="D19" s="75">
        <v>1</v>
      </c>
      <c r="E19" s="76">
        <v>25671</v>
      </c>
      <c r="F19" s="82">
        <f t="shared" si="0"/>
        <v>0.0314609450337513</v>
      </c>
    </row>
    <row r="20" spans="2:6" ht="15.75" thickBot="1">
      <c r="B20" s="78">
        <v>2016</v>
      </c>
      <c r="C20" s="79">
        <v>1</v>
      </c>
      <c r="D20" s="79">
        <v>2</v>
      </c>
      <c r="E20" s="80">
        <v>21930</v>
      </c>
      <c r="F20" s="81">
        <f t="shared" si="0"/>
        <v>-0.14572864321608037</v>
      </c>
    </row>
    <row r="21" spans="2:6" ht="15">
      <c r="B21" s="74">
        <v>2016</v>
      </c>
      <c r="C21" s="75">
        <v>2</v>
      </c>
      <c r="D21" s="75">
        <v>1</v>
      </c>
      <c r="E21" s="76">
        <v>24474</v>
      </c>
      <c r="F21" s="82">
        <f t="shared" si="0"/>
        <v>0.11600547195622446</v>
      </c>
    </row>
    <row r="22" spans="2:6" ht="15.75" thickBot="1">
      <c r="B22" s="78">
        <v>2016</v>
      </c>
      <c r="C22" s="79">
        <v>2</v>
      </c>
      <c r="D22" s="79">
        <v>2</v>
      </c>
      <c r="E22" s="80">
        <v>22021</v>
      </c>
      <c r="F22" s="81">
        <f t="shared" si="0"/>
        <v>-0.10022881425185914</v>
      </c>
    </row>
    <row r="23" spans="2:6" ht="15">
      <c r="B23" s="74">
        <v>2016</v>
      </c>
      <c r="C23" s="75">
        <v>3</v>
      </c>
      <c r="D23" s="75">
        <v>1</v>
      </c>
      <c r="E23" s="76">
        <v>21880</v>
      </c>
      <c r="F23" s="82">
        <f t="shared" si="0"/>
        <v>-0.00640297897461517</v>
      </c>
    </row>
    <row r="24" spans="2:6" ht="15.75" thickBot="1">
      <c r="B24" s="78">
        <v>2016</v>
      </c>
      <c r="C24" s="79">
        <v>3</v>
      </c>
      <c r="D24" s="79">
        <v>2</v>
      </c>
      <c r="E24" s="80">
        <v>20406</v>
      </c>
      <c r="F24" s="81">
        <f aca="true" t="shared" si="1" ref="F24:F33">+E24/E23-1</f>
        <v>-0.06736745886654483</v>
      </c>
    </row>
    <row r="25" spans="2:6" ht="15">
      <c r="B25" s="74">
        <v>2016</v>
      </c>
      <c r="C25" s="75">
        <v>4</v>
      </c>
      <c r="D25" s="75">
        <v>1</v>
      </c>
      <c r="E25" s="76">
        <v>22682</v>
      </c>
      <c r="F25" s="82">
        <f t="shared" si="1"/>
        <v>0.11153582279721652</v>
      </c>
    </row>
    <row r="26" spans="2:6" ht="15.75" thickBot="1">
      <c r="B26" s="78">
        <v>2016</v>
      </c>
      <c r="C26" s="79">
        <v>4</v>
      </c>
      <c r="D26" s="79">
        <v>2</v>
      </c>
      <c r="E26" s="80">
        <v>21206</v>
      </c>
      <c r="F26" s="81">
        <f t="shared" si="1"/>
        <v>-0.06507362666431526</v>
      </c>
    </row>
    <row r="27" spans="2:6" ht="15">
      <c r="B27" s="74">
        <v>2016</v>
      </c>
      <c r="C27" s="75">
        <v>5</v>
      </c>
      <c r="D27" s="75">
        <v>1</v>
      </c>
      <c r="E27" s="76">
        <v>20615</v>
      </c>
      <c r="F27" s="82">
        <f t="shared" si="1"/>
        <v>-0.027869470904461013</v>
      </c>
    </row>
    <row r="28" spans="2:6" ht="15.75" thickBot="1">
      <c r="B28" s="78">
        <v>2016</v>
      </c>
      <c r="C28" s="79">
        <v>5</v>
      </c>
      <c r="D28" s="79">
        <v>2</v>
      </c>
      <c r="E28" s="80">
        <v>18113</v>
      </c>
      <c r="F28" s="81">
        <f t="shared" si="1"/>
        <v>-0.12136793596895468</v>
      </c>
    </row>
    <row r="29" spans="2:6" ht="15">
      <c r="B29" s="74">
        <v>2016</v>
      </c>
      <c r="C29" s="75">
        <v>6</v>
      </c>
      <c r="D29" s="75">
        <v>1</v>
      </c>
      <c r="E29" s="76">
        <v>24046</v>
      </c>
      <c r="F29" s="82">
        <f t="shared" si="1"/>
        <v>0.32755479489869144</v>
      </c>
    </row>
    <row r="30" spans="2:6" ht="15.75" thickBot="1">
      <c r="B30" s="78">
        <v>2016</v>
      </c>
      <c r="C30" s="79">
        <v>6</v>
      </c>
      <c r="D30" s="79">
        <v>2</v>
      </c>
      <c r="E30" s="80">
        <v>23089</v>
      </c>
      <c r="F30" s="81">
        <f t="shared" si="1"/>
        <v>-0.039798719121683424</v>
      </c>
    </row>
    <row r="31" spans="2:6" ht="15">
      <c r="B31" s="74">
        <v>2016</v>
      </c>
      <c r="C31" s="75">
        <v>7</v>
      </c>
      <c r="D31" s="75">
        <v>1</v>
      </c>
      <c r="E31" s="76">
        <v>32500</v>
      </c>
      <c r="F31" s="82">
        <f t="shared" si="1"/>
        <v>0.4075966910650093</v>
      </c>
    </row>
    <row r="32" spans="2:6" ht="15.75" thickBot="1">
      <c r="B32" s="78">
        <v>2016</v>
      </c>
      <c r="C32" s="79">
        <v>7</v>
      </c>
      <c r="D32" s="79">
        <v>2</v>
      </c>
      <c r="E32" s="80">
        <v>31348</v>
      </c>
      <c r="F32" s="81">
        <f t="shared" si="1"/>
        <v>-0.035446153846153794</v>
      </c>
    </row>
    <row r="33" spans="2:6" ht="15">
      <c r="B33" s="74">
        <v>2016</v>
      </c>
      <c r="C33" s="75">
        <v>8</v>
      </c>
      <c r="D33" s="75">
        <v>1</v>
      </c>
      <c r="E33" s="76">
        <v>34928</v>
      </c>
      <c r="F33" s="82">
        <f t="shared" si="1"/>
        <v>0.11420186295776436</v>
      </c>
    </row>
    <row r="34" spans="2:6" ht="15.75" thickBot="1">
      <c r="B34" s="78">
        <v>2016</v>
      </c>
      <c r="C34" s="79">
        <v>8</v>
      </c>
      <c r="D34" s="79">
        <v>2</v>
      </c>
      <c r="E34" s="80">
        <v>37766</v>
      </c>
      <c r="F34" s="81">
        <f aca="true" t="shared" si="2" ref="F34:F42">+E34/E33-1</f>
        <v>0.08125286303252399</v>
      </c>
    </row>
    <row r="35" spans="2:6" ht="15">
      <c r="B35" s="74">
        <v>2016</v>
      </c>
      <c r="C35" s="75">
        <v>9</v>
      </c>
      <c r="D35" s="75">
        <v>1</v>
      </c>
      <c r="E35" s="76">
        <v>36748</v>
      </c>
      <c r="F35" s="82">
        <f t="shared" si="2"/>
        <v>-0.026955462585394274</v>
      </c>
    </row>
    <row r="36" spans="2:6" ht="15.75" thickBot="1">
      <c r="B36" s="78">
        <v>2016</v>
      </c>
      <c r="C36" s="79">
        <v>9</v>
      </c>
      <c r="D36" s="79">
        <v>2</v>
      </c>
      <c r="E36" s="80">
        <v>35086</v>
      </c>
      <c r="F36" s="81">
        <f t="shared" si="2"/>
        <v>-0.04522695112659192</v>
      </c>
    </row>
    <row r="37" spans="2:6" ht="15">
      <c r="B37" s="74">
        <v>2016</v>
      </c>
      <c r="C37" s="75">
        <v>10</v>
      </c>
      <c r="D37" s="75">
        <v>1</v>
      </c>
      <c r="E37" s="76">
        <v>33937</v>
      </c>
      <c r="F37" s="82">
        <f t="shared" si="2"/>
        <v>-0.032748104657128185</v>
      </c>
    </row>
    <row r="38" spans="2:6" ht="15.75" thickBot="1">
      <c r="B38" s="78">
        <v>2016</v>
      </c>
      <c r="C38" s="79">
        <v>10</v>
      </c>
      <c r="D38" s="79">
        <v>2</v>
      </c>
      <c r="E38" s="80">
        <v>31525</v>
      </c>
      <c r="F38" s="81">
        <f t="shared" si="2"/>
        <v>-0.07107287031853138</v>
      </c>
    </row>
    <row r="39" spans="2:6" ht="15">
      <c r="B39" s="74">
        <v>2016</v>
      </c>
      <c r="C39" s="75">
        <v>11</v>
      </c>
      <c r="D39" s="75">
        <v>1</v>
      </c>
      <c r="E39" s="76">
        <v>27735</v>
      </c>
      <c r="F39" s="82">
        <f>+E39/E38-1</f>
        <v>-0.12022204599524189</v>
      </c>
    </row>
    <row r="40" spans="2:6" ht="15.75" thickBot="1">
      <c r="B40" s="78">
        <v>2016</v>
      </c>
      <c r="C40" s="79">
        <v>11</v>
      </c>
      <c r="D40" s="79">
        <v>2</v>
      </c>
      <c r="E40" s="80">
        <v>23902</v>
      </c>
      <c r="F40" s="81">
        <f t="shared" si="2"/>
        <v>-0.13820082927708677</v>
      </c>
    </row>
    <row r="41" spans="2:6" ht="15">
      <c r="B41" s="74">
        <v>2016</v>
      </c>
      <c r="C41" s="75">
        <v>12</v>
      </c>
      <c r="D41" s="75">
        <v>1</v>
      </c>
      <c r="E41" s="76">
        <v>22472</v>
      </c>
      <c r="F41" s="82">
        <f t="shared" si="2"/>
        <v>-0.05982762948707221</v>
      </c>
    </row>
    <row r="42" spans="2:6" ht="15.75" thickBot="1">
      <c r="B42" s="78">
        <v>2016</v>
      </c>
      <c r="C42" s="79">
        <v>12</v>
      </c>
      <c r="D42" s="79">
        <v>2</v>
      </c>
      <c r="E42" s="80">
        <v>22321</v>
      </c>
      <c r="F42" s="81">
        <f t="shared" si="2"/>
        <v>-0.006719473122107522</v>
      </c>
    </row>
    <row r="43" spans="2:6" ht="15">
      <c r="B43" s="74">
        <v>2017</v>
      </c>
      <c r="C43" s="75">
        <v>1</v>
      </c>
      <c r="D43" s="75">
        <v>1</v>
      </c>
      <c r="E43" s="76">
        <v>22396</v>
      </c>
      <c r="F43" s="82">
        <f aca="true" t="shared" si="3" ref="F43:F50">+E43/E42-1</f>
        <v>0.0033600645132385587</v>
      </c>
    </row>
    <row r="44" spans="2:6" ht="15.75" thickBot="1">
      <c r="B44" s="78">
        <v>2017</v>
      </c>
      <c r="C44" s="79">
        <v>1</v>
      </c>
      <c r="D44" s="79">
        <v>2</v>
      </c>
      <c r="E44" s="80">
        <v>22030</v>
      </c>
      <c r="F44" s="81">
        <f t="shared" si="3"/>
        <v>-0.01634220396499375</v>
      </c>
    </row>
    <row r="45" spans="2:6" ht="15">
      <c r="B45" s="74">
        <v>2017</v>
      </c>
      <c r="C45" s="75">
        <v>2</v>
      </c>
      <c r="D45" s="75">
        <v>1</v>
      </c>
      <c r="E45" s="76">
        <v>21273</v>
      </c>
      <c r="F45" s="82">
        <f t="shared" si="3"/>
        <v>-0.03436223331820243</v>
      </c>
    </row>
    <row r="46" spans="2:6" ht="15.75" thickBot="1">
      <c r="B46" s="78">
        <v>2017</v>
      </c>
      <c r="C46" s="79">
        <v>2</v>
      </c>
      <c r="D46" s="79">
        <v>2</v>
      </c>
      <c r="E46" s="80">
        <v>20479</v>
      </c>
      <c r="F46" s="81">
        <f t="shared" si="3"/>
        <v>-0.03732430780801954</v>
      </c>
    </row>
    <row r="47" spans="2:6" ht="15">
      <c r="B47" s="74">
        <v>2017</v>
      </c>
      <c r="C47" s="75">
        <v>3</v>
      </c>
      <c r="D47" s="75">
        <v>1</v>
      </c>
      <c r="E47" s="76">
        <v>22328</v>
      </c>
      <c r="F47" s="82">
        <f t="shared" si="3"/>
        <v>0.09028761169978994</v>
      </c>
    </row>
    <row r="48" spans="2:6" ht="15.75" thickBot="1">
      <c r="B48" s="78">
        <v>2017</v>
      </c>
      <c r="C48" s="79">
        <v>3</v>
      </c>
      <c r="D48" s="79">
        <v>2</v>
      </c>
      <c r="E48" s="80">
        <v>22498</v>
      </c>
      <c r="F48" s="81">
        <f t="shared" si="3"/>
        <v>0.007613758509494861</v>
      </c>
    </row>
    <row r="49" spans="2:6" ht="15">
      <c r="B49" s="74">
        <v>2017</v>
      </c>
      <c r="C49" s="75">
        <v>4</v>
      </c>
      <c r="D49" s="75">
        <v>1</v>
      </c>
      <c r="E49" s="76">
        <v>22642</v>
      </c>
      <c r="F49" s="82">
        <f t="shared" si="3"/>
        <v>0.006400568939461282</v>
      </c>
    </row>
    <row r="50" spans="2:6" ht="15.75" thickBot="1">
      <c r="B50" s="78">
        <v>2017</v>
      </c>
      <c r="C50" s="79">
        <v>4</v>
      </c>
      <c r="D50" s="79">
        <v>2</v>
      </c>
      <c r="E50" s="80">
        <v>22927</v>
      </c>
      <c r="F50" s="81">
        <f t="shared" si="3"/>
        <v>0.012587227276742441</v>
      </c>
    </row>
    <row r="51" spans="2:6" ht="15">
      <c r="B51" s="74">
        <v>2017</v>
      </c>
      <c r="C51" s="75">
        <v>5</v>
      </c>
      <c r="D51" s="75">
        <v>1</v>
      </c>
      <c r="E51" s="76">
        <v>22633</v>
      </c>
      <c r="F51" s="82">
        <f aca="true" t="shared" si="4" ref="F51:F56">+E51/E50-1</f>
        <v>-0.012823308762594299</v>
      </c>
    </row>
    <row r="52" spans="2:6" ht="15.75" thickBot="1">
      <c r="B52" s="78">
        <v>2017</v>
      </c>
      <c r="C52" s="79">
        <v>5</v>
      </c>
      <c r="D52" s="79">
        <v>2</v>
      </c>
      <c r="E52" s="80">
        <v>21236</v>
      </c>
      <c r="F52" s="81">
        <f t="shared" si="4"/>
        <v>-0.06172403128175674</v>
      </c>
    </row>
    <row r="53" spans="2:6" ht="15">
      <c r="B53" s="74">
        <v>2017</v>
      </c>
      <c r="C53" s="75">
        <v>6</v>
      </c>
      <c r="D53" s="75">
        <v>1</v>
      </c>
      <c r="E53" s="76">
        <v>22004</v>
      </c>
      <c r="F53" s="82">
        <f t="shared" si="4"/>
        <v>0.03616500282539081</v>
      </c>
    </row>
    <row r="54" spans="2:6" ht="15.75" thickBot="1">
      <c r="B54" s="78">
        <v>2017</v>
      </c>
      <c r="C54" s="79">
        <v>6</v>
      </c>
      <c r="D54" s="79">
        <v>2</v>
      </c>
      <c r="E54" s="80">
        <v>21171</v>
      </c>
      <c r="F54" s="81">
        <f t="shared" si="4"/>
        <v>-0.03785675331757865</v>
      </c>
    </row>
    <row r="55" spans="2:6" ht="15">
      <c r="B55" s="74">
        <v>2017</v>
      </c>
      <c r="C55" s="75">
        <v>7</v>
      </c>
      <c r="D55" s="75">
        <v>1</v>
      </c>
      <c r="E55" s="76">
        <v>28574</v>
      </c>
      <c r="F55" s="82">
        <f t="shared" si="4"/>
        <v>0.3496764441925275</v>
      </c>
    </row>
    <row r="56" spans="2:6" ht="15.75" thickBot="1">
      <c r="B56" s="78">
        <v>2017</v>
      </c>
      <c r="C56" s="79">
        <v>7</v>
      </c>
      <c r="D56" s="79">
        <v>2</v>
      </c>
      <c r="E56" s="80">
        <v>26688</v>
      </c>
      <c r="F56" s="81">
        <f t="shared" si="4"/>
        <v>-0.06600405963463285</v>
      </c>
    </row>
    <row r="57" spans="2:6" ht="15">
      <c r="B57" s="74">
        <v>2017</v>
      </c>
      <c r="C57" s="75">
        <v>8</v>
      </c>
      <c r="D57" s="75">
        <v>1</v>
      </c>
      <c r="E57" s="76">
        <v>32768</v>
      </c>
      <c r="F57" s="82">
        <f>+E57/E56-1</f>
        <v>0.22781774580335723</v>
      </c>
    </row>
    <row r="58" spans="2:6" ht="15.75" thickBot="1">
      <c r="B58" s="78">
        <v>2017</v>
      </c>
      <c r="C58" s="79">
        <v>8</v>
      </c>
      <c r="D58" s="79">
        <v>2</v>
      </c>
      <c r="E58" s="80">
        <v>33501</v>
      </c>
      <c r="F58" s="81">
        <f>+E58/E57-1</f>
        <v>0.022369384765625</v>
      </c>
    </row>
    <row r="59" spans="2:6" ht="15">
      <c r="B59" s="74">
        <v>2017</v>
      </c>
      <c r="C59" s="75">
        <v>9</v>
      </c>
      <c r="D59" s="75">
        <v>1</v>
      </c>
      <c r="E59" s="92">
        <v>37990</v>
      </c>
      <c r="F59" s="94">
        <f>+E59/E58-1</f>
        <v>0.13399600011939938</v>
      </c>
    </row>
    <row r="60" spans="2:6" ht="15.75" thickBot="1">
      <c r="B60" s="78">
        <v>2017</v>
      </c>
      <c r="C60" s="79">
        <v>9</v>
      </c>
      <c r="D60" s="79">
        <v>2</v>
      </c>
      <c r="E60" s="80">
        <v>38749.8</v>
      </c>
      <c r="F60" s="93">
        <v>0.02</v>
      </c>
    </row>
    <row r="61" spans="2:6" ht="15">
      <c r="B61" s="74">
        <v>2017</v>
      </c>
      <c r="C61" s="75">
        <v>10</v>
      </c>
      <c r="D61" s="75">
        <v>1</v>
      </c>
      <c r="E61" s="76">
        <v>43012.278000000006</v>
      </c>
      <c r="F61" s="94">
        <f aca="true" t="shared" si="5" ref="F61:F66">E61/E60-1</f>
        <v>0.1100000000000001</v>
      </c>
    </row>
    <row r="62" spans="2:6" ht="15.75" thickBot="1">
      <c r="B62" s="78">
        <v>2017</v>
      </c>
      <c r="C62" s="79">
        <v>10</v>
      </c>
      <c r="D62" s="79">
        <v>2</v>
      </c>
      <c r="E62" s="80">
        <v>35669</v>
      </c>
      <c r="F62" s="93">
        <f t="shared" si="5"/>
        <v>-0.1707251589883243</v>
      </c>
    </row>
    <row r="63" spans="2:6" ht="15">
      <c r="B63" s="74">
        <v>2017</v>
      </c>
      <c r="C63" s="75">
        <v>11</v>
      </c>
      <c r="D63" s="75">
        <v>1</v>
      </c>
      <c r="E63" s="76">
        <v>35072</v>
      </c>
      <c r="F63" s="94">
        <f t="shared" si="5"/>
        <v>-0.016737222798508533</v>
      </c>
    </row>
    <row r="64" spans="2:6" ht="15.75" thickBot="1">
      <c r="B64" s="78">
        <v>2017</v>
      </c>
      <c r="C64" s="79">
        <v>11</v>
      </c>
      <c r="D64" s="79">
        <v>2</v>
      </c>
      <c r="E64" s="80">
        <v>35042</v>
      </c>
      <c r="F64" s="93">
        <f t="shared" si="5"/>
        <v>-0.000855383211678884</v>
      </c>
    </row>
    <row r="65" spans="2:6" ht="15">
      <c r="B65" s="74">
        <v>2017</v>
      </c>
      <c r="C65" s="75">
        <v>12</v>
      </c>
      <c r="D65" s="75">
        <v>1</v>
      </c>
      <c r="E65" s="76">
        <v>29514</v>
      </c>
      <c r="F65" s="94">
        <f t="shared" si="5"/>
        <v>-0.15775355287940185</v>
      </c>
    </row>
    <row r="66" spans="2:6" ht="15.75" thickBot="1">
      <c r="B66" s="78">
        <v>2017</v>
      </c>
      <c r="C66" s="79">
        <v>12</v>
      </c>
      <c r="D66" s="79">
        <v>2</v>
      </c>
      <c r="E66" s="80">
        <v>29592</v>
      </c>
      <c r="F66" s="93">
        <f t="shared" si="5"/>
        <v>0.0026428135799958508</v>
      </c>
    </row>
    <row r="67" spans="2:6" ht="15">
      <c r="B67" s="74">
        <v>2018</v>
      </c>
      <c r="C67" s="75">
        <v>1</v>
      </c>
      <c r="D67" s="75">
        <v>1</v>
      </c>
      <c r="E67" s="76">
        <v>25400</v>
      </c>
      <c r="F67" s="94">
        <f aca="true" t="shared" si="6" ref="F67:F73">E67/E66-1</f>
        <v>-0.14165990808326578</v>
      </c>
    </row>
    <row r="68" spans="2:6" ht="15.75" thickBot="1">
      <c r="B68" s="78">
        <v>2018</v>
      </c>
      <c r="C68" s="79">
        <v>1</v>
      </c>
      <c r="D68" s="79">
        <v>2</v>
      </c>
      <c r="E68" s="80">
        <v>23319</v>
      </c>
      <c r="F68" s="93">
        <f t="shared" si="6"/>
        <v>-0.08192913385826772</v>
      </c>
    </row>
    <row r="69" spans="2:6" ht="15">
      <c r="B69" s="74">
        <v>2018</v>
      </c>
      <c r="C69" s="75">
        <v>2</v>
      </c>
      <c r="D69" s="75">
        <v>1</v>
      </c>
      <c r="E69" s="76">
        <v>22197</v>
      </c>
      <c r="F69" s="94">
        <f t="shared" si="6"/>
        <v>-0.04811527080921141</v>
      </c>
    </row>
    <row r="70" spans="2:6" ht="15.75" thickBot="1">
      <c r="B70" s="78">
        <v>2018</v>
      </c>
      <c r="C70" s="79">
        <v>2</v>
      </c>
      <c r="D70" s="79">
        <v>2</v>
      </c>
      <c r="E70" s="80">
        <v>20256</v>
      </c>
      <c r="F70" s="93">
        <f t="shared" si="6"/>
        <v>-0.08744424922286798</v>
      </c>
    </row>
    <row r="71" spans="2:6" ht="15">
      <c r="B71" s="74">
        <v>2018</v>
      </c>
      <c r="C71" s="75">
        <v>3</v>
      </c>
      <c r="D71" s="75">
        <v>1</v>
      </c>
      <c r="E71" s="76">
        <v>19292</v>
      </c>
      <c r="F71" s="94">
        <f t="shared" si="6"/>
        <v>-0.04759083728278046</v>
      </c>
    </row>
    <row r="72" spans="2:6" ht="15.75" thickBot="1">
      <c r="B72" s="78">
        <v>2018</v>
      </c>
      <c r="C72" s="79">
        <v>3</v>
      </c>
      <c r="D72" s="79">
        <v>2</v>
      </c>
      <c r="E72" s="80">
        <v>18635</v>
      </c>
      <c r="F72" s="93">
        <f t="shared" si="6"/>
        <v>-0.03405556707443502</v>
      </c>
    </row>
    <row r="73" spans="2:6" ht="15">
      <c r="B73" s="74">
        <v>2018</v>
      </c>
      <c r="C73" s="75">
        <v>4</v>
      </c>
      <c r="D73" s="75">
        <v>1</v>
      </c>
      <c r="E73" s="76">
        <v>17222</v>
      </c>
      <c r="F73" s="94">
        <f t="shared" si="6"/>
        <v>-0.07582506037027104</v>
      </c>
    </row>
    <row r="74" spans="2:6" ht="15.75" thickBot="1">
      <c r="B74" s="78">
        <v>2018</v>
      </c>
      <c r="C74" s="79">
        <v>4</v>
      </c>
      <c r="D74" s="79">
        <v>2</v>
      </c>
      <c r="E74" s="80">
        <v>19262</v>
      </c>
      <c r="F74" s="93">
        <f>E74/E73-1</f>
        <v>0.11845314133085583</v>
      </c>
    </row>
    <row r="75" spans="2:6" ht="15">
      <c r="B75" s="74">
        <v>2018</v>
      </c>
      <c r="C75" s="75">
        <v>5</v>
      </c>
      <c r="D75" s="75">
        <v>1</v>
      </c>
      <c r="E75" s="76">
        <v>19508</v>
      </c>
      <c r="F75" s="94">
        <f>E75/E74-1</f>
        <v>0.012771259474613217</v>
      </c>
    </row>
    <row r="76" spans="2:6" ht="15.75" thickBot="1">
      <c r="B76" s="78">
        <v>2018</v>
      </c>
      <c r="C76" s="79">
        <v>5</v>
      </c>
      <c r="D76" s="79">
        <v>2</v>
      </c>
      <c r="E76" s="80">
        <v>18161</v>
      </c>
      <c r="F76" s="93">
        <f>E76/E75-1</f>
        <v>-0.06904859544802133</v>
      </c>
    </row>
    <row r="77" spans="2:6" ht="15">
      <c r="B77" s="74">
        <v>2018</v>
      </c>
      <c r="C77" s="75">
        <v>6</v>
      </c>
      <c r="D77" s="75">
        <v>1</v>
      </c>
      <c r="E77" s="76">
        <v>21580</v>
      </c>
      <c r="F77" s="94">
        <f>+E77/E76-1</f>
        <v>0.18826055833929844</v>
      </c>
    </row>
    <row r="78" spans="2:6" ht="15.75" thickBot="1">
      <c r="B78" s="78">
        <v>2018</v>
      </c>
      <c r="C78" s="79">
        <v>6</v>
      </c>
      <c r="D78" s="79">
        <v>2</v>
      </c>
      <c r="E78" s="80">
        <v>21634</v>
      </c>
      <c r="F78" s="93">
        <f aca="true" t="shared" si="7" ref="F78:F84">E78/E77-1</f>
        <v>0.002502316960148354</v>
      </c>
    </row>
    <row r="79" spans="2:6" ht="15">
      <c r="B79" s="74">
        <v>2018</v>
      </c>
      <c r="C79" s="75">
        <v>7</v>
      </c>
      <c r="D79" s="75">
        <v>1</v>
      </c>
      <c r="E79" s="76">
        <v>26519</v>
      </c>
      <c r="F79" s="94">
        <f t="shared" si="7"/>
        <v>0.22580197836738458</v>
      </c>
    </row>
    <row r="80" spans="2:6" ht="15.75" thickBot="1">
      <c r="B80" s="78">
        <v>2018</v>
      </c>
      <c r="C80" s="79">
        <v>7</v>
      </c>
      <c r="D80" s="79">
        <v>2</v>
      </c>
      <c r="E80" s="80">
        <v>25454</v>
      </c>
      <c r="F80" s="93">
        <f t="shared" si="7"/>
        <v>-0.04015988536520987</v>
      </c>
    </row>
    <row r="81" spans="2:6" ht="15">
      <c r="B81" s="74">
        <v>2018</v>
      </c>
      <c r="C81" s="75">
        <v>8</v>
      </c>
      <c r="D81" s="75">
        <v>1</v>
      </c>
      <c r="E81" s="76">
        <v>34076</v>
      </c>
      <c r="F81" s="94">
        <f t="shared" si="7"/>
        <v>0.33872868704329373</v>
      </c>
    </row>
    <row r="82" spans="2:6" ht="15.75" thickBot="1">
      <c r="B82" s="78">
        <v>2018</v>
      </c>
      <c r="C82" s="79">
        <v>8</v>
      </c>
      <c r="D82" s="79">
        <v>2</v>
      </c>
      <c r="E82" s="80">
        <v>32041</v>
      </c>
      <c r="F82" s="93">
        <f t="shared" si="7"/>
        <v>-0.059719450639746485</v>
      </c>
    </row>
    <row r="83" spans="2:6" ht="15">
      <c r="B83" s="74">
        <v>2018</v>
      </c>
      <c r="C83" s="75">
        <v>9</v>
      </c>
      <c r="D83" s="75">
        <v>1</v>
      </c>
      <c r="E83" s="76">
        <v>38811</v>
      </c>
      <c r="F83" s="94">
        <f t="shared" si="7"/>
        <v>0.2112917824037952</v>
      </c>
    </row>
    <row r="84" spans="2:6" ht="15.75" thickBot="1">
      <c r="B84" s="78">
        <v>2018</v>
      </c>
      <c r="C84" s="79">
        <v>9</v>
      </c>
      <c r="D84" s="79">
        <v>2</v>
      </c>
      <c r="E84" s="80">
        <v>39143</v>
      </c>
      <c r="F84" s="93">
        <f t="shared" si="7"/>
        <v>0.0085542758496302</v>
      </c>
    </row>
    <row r="85" spans="2:6" ht="15">
      <c r="B85" s="74">
        <v>2018</v>
      </c>
      <c r="C85" s="75">
        <v>10</v>
      </c>
      <c r="D85" s="75">
        <v>1</v>
      </c>
      <c r="E85" s="76">
        <v>41981</v>
      </c>
      <c r="F85" s="94">
        <f aca="true" t="shared" si="8" ref="F85:F94">E85/E84-1</f>
        <v>0.07250338502414233</v>
      </c>
    </row>
    <row r="86" spans="2:6" ht="15.75" thickBot="1">
      <c r="B86" s="78">
        <v>2018</v>
      </c>
      <c r="C86" s="79">
        <v>10</v>
      </c>
      <c r="D86" s="79">
        <v>2</v>
      </c>
      <c r="E86" s="80">
        <v>41945</v>
      </c>
      <c r="F86" s="93">
        <f t="shared" si="8"/>
        <v>-0.0008575307877373151</v>
      </c>
    </row>
    <row r="87" spans="2:6" ht="15.75" thickBot="1">
      <c r="B87" s="78">
        <v>2018</v>
      </c>
      <c r="C87" s="79">
        <v>11</v>
      </c>
      <c r="D87" s="79">
        <v>1</v>
      </c>
      <c r="E87" s="80">
        <v>42412</v>
      </c>
      <c r="F87" s="93">
        <f t="shared" si="8"/>
        <v>0.011133627369174004</v>
      </c>
    </row>
    <row r="88" spans="2:6" ht="15.75" thickBot="1">
      <c r="B88" s="78">
        <v>2018</v>
      </c>
      <c r="C88" s="79">
        <v>11</v>
      </c>
      <c r="D88" s="79">
        <v>2</v>
      </c>
      <c r="E88" s="80">
        <v>42966</v>
      </c>
      <c r="F88" s="93">
        <f t="shared" si="8"/>
        <v>0.013062340846930143</v>
      </c>
    </row>
    <row r="89" spans="2:6" ht="15">
      <c r="B89" s="74">
        <v>2018</v>
      </c>
      <c r="C89" s="75">
        <v>12</v>
      </c>
      <c r="D89" s="75">
        <v>1</v>
      </c>
      <c r="E89" s="76">
        <v>36450</v>
      </c>
      <c r="F89" s="94">
        <f t="shared" si="8"/>
        <v>-0.15165479681608718</v>
      </c>
    </row>
    <row r="90" spans="2:6" ht="15.75" thickBot="1">
      <c r="B90" s="78">
        <v>2018</v>
      </c>
      <c r="C90" s="79">
        <v>12</v>
      </c>
      <c r="D90" s="79">
        <v>2</v>
      </c>
      <c r="E90" s="80">
        <v>36181</v>
      </c>
      <c r="F90" s="93">
        <f t="shared" si="8"/>
        <v>-0.007379972565157766</v>
      </c>
    </row>
    <row r="91" spans="2:6" ht="15">
      <c r="B91" s="74">
        <v>2019</v>
      </c>
      <c r="C91" s="75">
        <v>1</v>
      </c>
      <c r="D91" s="75">
        <v>1</v>
      </c>
      <c r="E91" s="76">
        <v>28651</v>
      </c>
      <c r="F91" s="94">
        <f t="shared" si="8"/>
        <v>-0.208120284127028</v>
      </c>
    </row>
    <row r="92" spans="2:6" ht="15.75" thickBot="1">
      <c r="B92" s="78">
        <v>2019</v>
      </c>
      <c r="C92" s="79">
        <v>1</v>
      </c>
      <c r="D92" s="79">
        <v>2</v>
      </c>
      <c r="E92" s="80">
        <v>27909</v>
      </c>
      <c r="F92" s="93">
        <f t="shared" si="8"/>
        <v>-0.025897874419741007</v>
      </c>
    </row>
    <row r="93" spans="2:6" ht="15">
      <c r="B93" s="74">
        <v>2019</v>
      </c>
      <c r="C93" s="75">
        <v>2</v>
      </c>
      <c r="D93" s="75">
        <v>1</v>
      </c>
      <c r="E93" s="76">
        <v>23326</v>
      </c>
      <c r="F93" s="94">
        <f t="shared" si="8"/>
        <v>-0.16421226127772404</v>
      </c>
    </row>
    <row r="94" spans="2:6" ht="15.75" thickBot="1">
      <c r="B94" s="78">
        <v>2019</v>
      </c>
      <c r="C94" s="79">
        <v>2</v>
      </c>
      <c r="D94" s="79">
        <v>2</v>
      </c>
      <c r="E94" s="80">
        <v>25324</v>
      </c>
      <c r="F94" s="93">
        <f t="shared" si="8"/>
        <v>0.08565549172597109</v>
      </c>
    </row>
    <row r="95" spans="2:6" ht="15">
      <c r="B95" s="74">
        <v>2019</v>
      </c>
      <c r="C95" s="75">
        <v>3</v>
      </c>
      <c r="D95" s="75">
        <v>1</v>
      </c>
      <c r="E95" s="76">
        <v>23930</v>
      </c>
      <c r="F95" s="94">
        <f aca="true" t="shared" si="9" ref="F95:F101">E95/E94-1</f>
        <v>-0.055046596114357915</v>
      </c>
    </row>
    <row r="96" spans="2:6" ht="15.75" thickBot="1">
      <c r="B96" s="78">
        <v>2019</v>
      </c>
      <c r="C96" s="79">
        <v>3</v>
      </c>
      <c r="D96" s="79">
        <v>2</v>
      </c>
      <c r="E96" s="80">
        <v>21713</v>
      </c>
      <c r="F96" s="93">
        <f t="shared" si="9"/>
        <v>-0.0926452152110322</v>
      </c>
    </row>
    <row r="97" spans="2:6" ht="15">
      <c r="B97" s="74">
        <v>2019</v>
      </c>
      <c r="C97" s="75">
        <v>4</v>
      </c>
      <c r="D97" s="75">
        <v>1</v>
      </c>
      <c r="E97" s="76">
        <v>17854</v>
      </c>
      <c r="F97" s="94">
        <f t="shared" si="9"/>
        <v>-0.17772762860958868</v>
      </c>
    </row>
    <row r="98" spans="2:6" ht="15.75" thickBot="1">
      <c r="B98" s="78">
        <v>2019</v>
      </c>
      <c r="C98" s="79">
        <v>4</v>
      </c>
      <c r="D98" s="79">
        <v>2</v>
      </c>
      <c r="E98" s="80">
        <v>16166</v>
      </c>
      <c r="F98" s="93">
        <f t="shared" si="9"/>
        <v>-0.09454463985661476</v>
      </c>
    </row>
    <row r="99" spans="2:6" ht="15">
      <c r="B99" s="74">
        <v>2019</v>
      </c>
      <c r="C99" s="75">
        <v>5</v>
      </c>
      <c r="D99" s="75">
        <v>1</v>
      </c>
      <c r="E99" s="76">
        <v>15375</v>
      </c>
      <c r="F99" s="94">
        <f t="shared" si="9"/>
        <v>-0.04892985277743411</v>
      </c>
    </row>
    <row r="100" spans="2:6" ht="15.75" thickBot="1">
      <c r="B100" s="78">
        <v>2019</v>
      </c>
      <c r="C100" s="79">
        <v>5</v>
      </c>
      <c r="D100" s="79">
        <v>2</v>
      </c>
      <c r="E100" s="80">
        <v>15510</v>
      </c>
      <c r="F100" s="93">
        <f t="shared" si="9"/>
        <v>0.008780487804878057</v>
      </c>
    </row>
    <row r="101" spans="2:6" ht="15">
      <c r="B101" s="74">
        <v>2019</v>
      </c>
      <c r="C101" s="75">
        <v>6</v>
      </c>
      <c r="D101" s="75">
        <v>1</v>
      </c>
      <c r="E101" s="76">
        <v>19874</v>
      </c>
      <c r="F101" s="94">
        <f t="shared" si="9"/>
        <v>0.28136686009026435</v>
      </c>
    </row>
    <row r="102" spans="2:6" ht="15.75" thickBot="1">
      <c r="B102" s="78">
        <v>2019</v>
      </c>
      <c r="C102" s="79">
        <v>6</v>
      </c>
      <c r="D102" s="79">
        <v>2</v>
      </c>
      <c r="E102" s="80">
        <v>24239</v>
      </c>
      <c r="F102" s="93">
        <f aca="true" t="shared" si="10" ref="F102:F108">E102/E101-1</f>
        <v>0.21963369226124585</v>
      </c>
    </row>
    <row r="103" spans="2:6" ht="15">
      <c r="B103" s="74">
        <v>2019</v>
      </c>
      <c r="C103" s="75">
        <v>7</v>
      </c>
      <c r="D103" s="75">
        <v>1</v>
      </c>
      <c r="E103" s="76">
        <v>24711</v>
      </c>
      <c r="F103" s="94">
        <f t="shared" si="10"/>
        <v>0.019472750526011717</v>
      </c>
    </row>
    <row r="104" spans="2:6" ht="15.75" thickBot="1">
      <c r="B104" s="78">
        <v>2019</v>
      </c>
      <c r="C104" s="79">
        <v>7</v>
      </c>
      <c r="D104" s="79">
        <v>2</v>
      </c>
      <c r="E104" s="80">
        <v>25000</v>
      </c>
      <c r="F104" s="93">
        <f t="shared" si="10"/>
        <v>0.011695196471207092</v>
      </c>
    </row>
    <row r="105" spans="2:6" ht="15">
      <c r="B105" s="74">
        <v>2019</v>
      </c>
      <c r="C105" s="75">
        <v>8</v>
      </c>
      <c r="D105" s="75">
        <v>1</v>
      </c>
      <c r="E105" s="76">
        <v>34969</v>
      </c>
      <c r="F105" s="94">
        <f t="shared" si="10"/>
        <v>0.39876</v>
      </c>
    </row>
    <row r="106" spans="2:6" ht="15.75" thickBot="1">
      <c r="B106" s="78">
        <v>2019</v>
      </c>
      <c r="C106" s="79">
        <v>8</v>
      </c>
      <c r="D106" s="79">
        <v>2</v>
      </c>
      <c r="E106" s="80">
        <v>34410</v>
      </c>
      <c r="F106" s="93">
        <f t="shared" si="10"/>
        <v>-0.015985587234407572</v>
      </c>
    </row>
    <row r="107" spans="2:6" ht="15">
      <c r="B107" s="74">
        <v>2019</v>
      </c>
      <c r="C107" s="75">
        <v>9</v>
      </c>
      <c r="D107" s="75">
        <v>1</v>
      </c>
      <c r="E107" s="76">
        <v>39689</v>
      </c>
      <c r="F107" s="94">
        <f t="shared" si="10"/>
        <v>0.15341470502760823</v>
      </c>
    </row>
    <row r="108" spans="2:6" ht="15.75" thickBot="1">
      <c r="B108" s="78">
        <v>2019</v>
      </c>
      <c r="C108" s="79">
        <v>9</v>
      </c>
      <c r="D108" s="79">
        <v>2</v>
      </c>
      <c r="E108" s="80">
        <v>37345</v>
      </c>
      <c r="F108" s="93">
        <f t="shared" si="10"/>
        <v>-0.05905918516465525</v>
      </c>
    </row>
    <row r="109" spans="2:6" ht="15">
      <c r="B109" s="74">
        <v>2019</v>
      </c>
      <c r="C109" s="75">
        <v>10</v>
      </c>
      <c r="D109" s="75">
        <v>1</v>
      </c>
      <c r="E109" s="76">
        <v>38716</v>
      </c>
      <c r="F109" s="94">
        <f>E109/E108-1</f>
        <v>0.03671174186638093</v>
      </c>
    </row>
    <row r="110" spans="2:6" ht="15.75" thickBot="1">
      <c r="B110" s="78">
        <v>2019</v>
      </c>
      <c r="C110" s="79">
        <v>10</v>
      </c>
      <c r="D110" s="79">
        <v>2</v>
      </c>
      <c r="E110" s="80">
        <v>38712</v>
      </c>
      <c r="F110" s="93">
        <f>E110/E109-1</f>
        <v>-0.00010331645831185288</v>
      </c>
    </row>
    <row r="111" spans="2:6" ht="15">
      <c r="B111" s="74">
        <v>2019</v>
      </c>
      <c r="C111" s="75">
        <v>11</v>
      </c>
      <c r="D111" s="75">
        <v>1</v>
      </c>
      <c r="E111" s="76">
        <v>38681</v>
      </c>
      <c r="F111" s="94">
        <f>E111/E110-1</f>
        <v>-0.0008007852862161879</v>
      </c>
    </row>
    <row r="112" spans="2:6" ht="15.75" thickBot="1">
      <c r="B112" s="78">
        <v>2019</v>
      </c>
      <c r="C112" s="79">
        <v>11</v>
      </c>
      <c r="D112" s="79">
        <v>2</v>
      </c>
      <c r="E112" s="80">
        <v>37968</v>
      </c>
      <c r="F112" s="93">
        <f>E112/E111-1</f>
        <v>-0.018432822315865627</v>
      </c>
    </row>
    <row r="113" spans="2:6" ht="15">
      <c r="B113" s="74">
        <v>2019</v>
      </c>
      <c r="C113" s="75">
        <v>12</v>
      </c>
      <c r="D113" s="75">
        <v>1</v>
      </c>
      <c r="E113" s="76">
        <v>36258</v>
      </c>
      <c r="F113" s="94">
        <v>-0.045</v>
      </c>
    </row>
    <row r="114" spans="2:6" ht="15.75" thickBot="1">
      <c r="B114" s="78">
        <v>2019</v>
      </c>
      <c r="C114" s="79">
        <v>12</v>
      </c>
      <c r="D114" s="79">
        <v>2</v>
      </c>
      <c r="E114" s="80">
        <v>35748</v>
      </c>
      <c r="F114" s="93">
        <f>E114/E113-1</f>
        <v>-0.014065861327155371</v>
      </c>
    </row>
    <row r="115" spans="2:6" ht="15">
      <c r="B115" s="74">
        <v>2020</v>
      </c>
      <c r="C115" s="75">
        <v>1</v>
      </c>
      <c r="D115" s="75">
        <v>1</v>
      </c>
      <c r="E115" s="76">
        <v>33050</v>
      </c>
      <c r="F115" s="94">
        <f>E115/E114-1</f>
        <v>-0.0754727537204879</v>
      </c>
    </row>
    <row r="116" spans="2:6" ht="15.75" thickBot="1">
      <c r="B116" s="78">
        <v>2020</v>
      </c>
      <c r="C116" s="79">
        <v>1</v>
      </c>
      <c r="D116" s="79">
        <v>2</v>
      </c>
      <c r="E116" s="80">
        <v>33165</v>
      </c>
      <c r="F116" s="93">
        <f>E116/E115-1</f>
        <v>0.0034795763993948903</v>
      </c>
    </row>
    <row r="117" spans="2:6" ht="15">
      <c r="B117" s="74">
        <v>2020</v>
      </c>
      <c r="C117" s="75">
        <v>2</v>
      </c>
      <c r="D117" s="75">
        <v>1</v>
      </c>
      <c r="E117" s="76">
        <v>29006</v>
      </c>
      <c r="F117" s="94">
        <f>E117/E116-1</f>
        <v>-0.12540328659731648</v>
      </c>
    </row>
    <row r="118" spans="2:6" ht="15.75" thickBot="1">
      <c r="B118" s="78">
        <v>2020</v>
      </c>
      <c r="C118" s="79">
        <v>2</v>
      </c>
      <c r="D118" s="79">
        <v>2</v>
      </c>
      <c r="E118" s="80">
        <v>28181</v>
      </c>
      <c r="F118" s="93">
        <v>-0.029</v>
      </c>
    </row>
    <row r="119" spans="2:6" ht="15">
      <c r="B119" s="74">
        <v>2020</v>
      </c>
      <c r="C119" s="75">
        <v>3</v>
      </c>
      <c r="D119" s="75">
        <v>1</v>
      </c>
      <c r="E119" s="76">
        <v>25576</v>
      </c>
      <c r="F119" s="94">
        <f aca="true" t="shared" si="11" ref="F119:F125">E119/E118-1</f>
        <v>-0.09243816755970335</v>
      </c>
    </row>
    <row r="120" spans="2:6" ht="15.75" thickBot="1">
      <c r="B120" s="78">
        <v>2020</v>
      </c>
      <c r="C120" s="79">
        <v>3</v>
      </c>
      <c r="D120" s="79">
        <v>2</v>
      </c>
      <c r="E120" s="80">
        <v>24209</v>
      </c>
      <c r="F120" s="93">
        <f t="shared" si="11"/>
        <v>-0.05344854551141698</v>
      </c>
    </row>
    <row r="121" spans="2:6" ht="15">
      <c r="B121" s="74">
        <v>2020</v>
      </c>
      <c r="C121" s="75">
        <v>4</v>
      </c>
      <c r="D121" s="75">
        <v>1</v>
      </c>
      <c r="E121" s="76">
        <v>20302</v>
      </c>
      <c r="F121" s="94">
        <f t="shared" si="11"/>
        <v>-0.1613862613077781</v>
      </c>
    </row>
    <row r="122" spans="2:6" ht="15.75" thickBot="1">
      <c r="B122" s="78">
        <v>2020</v>
      </c>
      <c r="C122" s="79">
        <v>4</v>
      </c>
      <c r="D122" s="79">
        <v>2</v>
      </c>
      <c r="E122" s="80">
        <v>20601</v>
      </c>
      <c r="F122" s="93">
        <f t="shared" si="11"/>
        <v>0.014727613043050036</v>
      </c>
    </row>
    <row r="123" spans="2:6" ht="15">
      <c r="B123" s="74">
        <v>2020</v>
      </c>
      <c r="C123" s="75">
        <v>5</v>
      </c>
      <c r="D123" s="75">
        <v>1</v>
      </c>
      <c r="E123" s="76">
        <v>16442</v>
      </c>
      <c r="F123" s="94">
        <f t="shared" si="11"/>
        <v>-0.20188340371826607</v>
      </c>
    </row>
    <row r="124" spans="2:6" ht="15.75" thickBot="1">
      <c r="B124" s="78">
        <v>2020</v>
      </c>
      <c r="C124" s="79">
        <v>5</v>
      </c>
      <c r="D124" s="79">
        <v>2</v>
      </c>
      <c r="E124" s="80">
        <v>16787</v>
      </c>
      <c r="F124" s="93">
        <f t="shared" si="11"/>
        <v>0.020982848801848863</v>
      </c>
    </row>
    <row r="125" spans="2:6" ht="15">
      <c r="B125" s="74">
        <v>2020</v>
      </c>
      <c r="C125" s="75">
        <v>6</v>
      </c>
      <c r="D125" s="75">
        <v>1</v>
      </c>
      <c r="E125" s="76">
        <v>21968</v>
      </c>
      <c r="F125" s="94">
        <f t="shared" si="11"/>
        <v>0.30863167927562984</v>
      </c>
    </row>
    <row r="126" spans="2:6" ht="15.75" thickBot="1">
      <c r="B126" s="78">
        <v>2020</v>
      </c>
      <c r="C126" s="79">
        <v>6</v>
      </c>
      <c r="D126" s="79">
        <v>2</v>
      </c>
      <c r="E126" s="80">
        <v>21410</v>
      </c>
      <c r="F126" s="93">
        <f aca="true" t="shared" si="12" ref="F126:F132">E126/E125-1</f>
        <v>-0.02540058266569556</v>
      </c>
    </row>
    <row r="127" spans="2:6" ht="15">
      <c r="B127" s="74">
        <v>2020</v>
      </c>
      <c r="C127" s="75">
        <v>7</v>
      </c>
      <c r="D127" s="75">
        <v>1</v>
      </c>
      <c r="E127" s="76">
        <v>25688</v>
      </c>
      <c r="F127" s="94">
        <f t="shared" si="12"/>
        <v>0.19981317141522648</v>
      </c>
    </row>
    <row r="128" spans="2:6" ht="15.75" thickBot="1">
      <c r="B128" s="78">
        <v>2020</v>
      </c>
      <c r="C128" s="79">
        <v>7</v>
      </c>
      <c r="D128" s="79">
        <v>2</v>
      </c>
      <c r="E128" s="80">
        <v>23995</v>
      </c>
      <c r="F128" s="93">
        <f t="shared" si="12"/>
        <v>-0.06590625973217068</v>
      </c>
    </row>
    <row r="129" spans="2:6" ht="15">
      <c r="B129" s="74">
        <v>2020</v>
      </c>
      <c r="C129" s="75">
        <v>8</v>
      </c>
      <c r="D129" s="75">
        <v>1</v>
      </c>
      <c r="E129" s="76">
        <v>32696</v>
      </c>
      <c r="F129" s="94">
        <f t="shared" si="12"/>
        <v>0.36261721191914975</v>
      </c>
    </row>
    <row r="130" spans="2:6" ht="15.75" thickBot="1">
      <c r="B130" s="78">
        <v>2020</v>
      </c>
      <c r="C130" s="79">
        <v>8</v>
      </c>
      <c r="D130" s="79">
        <v>2</v>
      </c>
      <c r="E130" s="80">
        <v>31331</v>
      </c>
      <c r="F130" s="93">
        <f t="shared" si="12"/>
        <v>-0.041748226082701234</v>
      </c>
    </row>
    <row r="131" spans="2:6" ht="15">
      <c r="B131" s="87">
        <v>2020</v>
      </c>
      <c r="C131" s="88">
        <v>9</v>
      </c>
      <c r="D131" s="88">
        <v>1</v>
      </c>
      <c r="E131" s="89">
        <v>35656</v>
      </c>
      <c r="F131" s="90">
        <f t="shared" si="12"/>
        <v>0.13804219463151512</v>
      </c>
    </row>
    <row r="132" spans="2:6" ht="15.75" thickBot="1">
      <c r="B132" s="78">
        <v>2020</v>
      </c>
      <c r="C132" s="79">
        <v>9</v>
      </c>
      <c r="D132" s="79">
        <v>2</v>
      </c>
      <c r="E132" s="80">
        <v>33791</v>
      </c>
      <c r="F132" s="93">
        <f t="shared" si="12"/>
        <v>-0.05230536235135741</v>
      </c>
    </row>
    <row r="133" spans="2:6" ht="15">
      <c r="B133" s="87">
        <v>2020</v>
      </c>
      <c r="C133" s="88">
        <v>10</v>
      </c>
      <c r="D133" s="88">
        <v>1</v>
      </c>
      <c r="E133" s="89">
        <v>35090</v>
      </c>
      <c r="F133" s="90">
        <f aca="true" t="shared" si="13" ref="F133:F139">E133/E132-1</f>
        <v>0.038442188748483375</v>
      </c>
    </row>
    <row r="134" spans="2:6" ht="15.75" thickBot="1">
      <c r="B134" s="78">
        <v>2020</v>
      </c>
      <c r="C134" s="79">
        <v>10</v>
      </c>
      <c r="D134" s="79">
        <v>2</v>
      </c>
      <c r="E134" s="80">
        <v>34648</v>
      </c>
      <c r="F134" s="93">
        <f t="shared" si="13"/>
        <v>-0.012596181248218818</v>
      </c>
    </row>
    <row r="135" spans="2:6" ht="15">
      <c r="B135" s="87">
        <v>2020</v>
      </c>
      <c r="C135" s="88">
        <v>11</v>
      </c>
      <c r="D135" s="88">
        <v>1</v>
      </c>
      <c r="E135" s="89">
        <v>35418</v>
      </c>
      <c r="F135" s="90">
        <f t="shared" si="13"/>
        <v>0.022223504964211438</v>
      </c>
    </row>
    <row r="136" spans="2:6" ht="15.75" thickBot="1">
      <c r="B136" s="78">
        <v>2020</v>
      </c>
      <c r="C136" s="79">
        <v>11</v>
      </c>
      <c r="D136" s="79">
        <v>2</v>
      </c>
      <c r="E136" s="80">
        <v>35303</v>
      </c>
      <c r="F136" s="93">
        <f t="shared" si="13"/>
        <v>-0.003246936585916793</v>
      </c>
    </row>
    <row r="137" spans="2:6" ht="15">
      <c r="B137" s="87">
        <v>2020</v>
      </c>
      <c r="C137" s="88">
        <v>12</v>
      </c>
      <c r="D137" s="88">
        <v>1</v>
      </c>
      <c r="E137" s="89">
        <v>32062</v>
      </c>
      <c r="F137" s="90">
        <f t="shared" si="13"/>
        <v>-0.09180522901736399</v>
      </c>
    </row>
    <row r="138" spans="2:6" ht="15.75" thickBot="1">
      <c r="B138" s="78">
        <v>2020</v>
      </c>
      <c r="C138" s="79">
        <v>12</v>
      </c>
      <c r="D138" s="79">
        <v>2</v>
      </c>
      <c r="E138" s="80">
        <v>31701</v>
      </c>
      <c r="F138" s="93">
        <f t="shared" si="13"/>
        <v>-0.011259434844987815</v>
      </c>
    </row>
    <row r="139" spans="2:6" ht="15">
      <c r="B139" s="87">
        <v>2021</v>
      </c>
      <c r="C139" s="88">
        <v>1</v>
      </c>
      <c r="D139" s="88">
        <v>1</v>
      </c>
      <c r="E139" s="89">
        <v>30313</v>
      </c>
      <c r="F139" s="90">
        <f t="shared" si="13"/>
        <v>-0.04378410775685304</v>
      </c>
    </row>
    <row r="140" spans="2:6" ht="15.75" thickBot="1">
      <c r="B140" s="78">
        <v>2021</v>
      </c>
      <c r="C140" s="79">
        <v>1</v>
      </c>
      <c r="D140" s="79">
        <v>2</v>
      </c>
      <c r="E140" s="80">
        <v>29606</v>
      </c>
      <c r="F140" s="93">
        <f aca="true" t="shared" si="14" ref="F140:F146">E140/E139-1</f>
        <v>-0.023323326625540153</v>
      </c>
    </row>
    <row r="141" spans="2:6" ht="15">
      <c r="B141" s="87">
        <v>2021</v>
      </c>
      <c r="C141" s="88">
        <v>2</v>
      </c>
      <c r="D141" s="88">
        <v>1</v>
      </c>
      <c r="E141" s="89">
        <v>28707</v>
      </c>
      <c r="F141" s="90">
        <f t="shared" si="14"/>
        <v>-0.030365466459501445</v>
      </c>
    </row>
    <row r="142" spans="2:6" ht="15.75" thickBot="1">
      <c r="B142" s="78">
        <v>2021</v>
      </c>
      <c r="C142" s="79">
        <v>2</v>
      </c>
      <c r="D142" s="79">
        <v>2</v>
      </c>
      <c r="E142" s="80">
        <v>26883</v>
      </c>
      <c r="F142" s="93">
        <f t="shared" si="14"/>
        <v>-0.06353850977113595</v>
      </c>
    </row>
    <row r="143" spans="2:6" ht="15">
      <c r="B143" s="87">
        <v>2021</v>
      </c>
      <c r="C143" s="88">
        <v>3</v>
      </c>
      <c r="D143" s="88">
        <v>1</v>
      </c>
      <c r="E143" s="89">
        <v>25554</v>
      </c>
      <c r="F143" s="90">
        <f t="shared" si="14"/>
        <v>-0.04943644682513115</v>
      </c>
    </row>
    <row r="144" spans="2:6" ht="15.75" thickBot="1">
      <c r="B144" s="78">
        <v>2021</v>
      </c>
      <c r="C144" s="79">
        <v>3</v>
      </c>
      <c r="D144" s="79">
        <v>2</v>
      </c>
      <c r="E144" s="80">
        <v>26872</v>
      </c>
      <c r="F144" s="93">
        <f t="shared" si="14"/>
        <v>0.05157705251624023</v>
      </c>
    </row>
    <row r="145" spans="2:6" ht="15">
      <c r="B145" s="87">
        <v>2021</v>
      </c>
      <c r="C145" s="88">
        <v>4</v>
      </c>
      <c r="D145" s="88">
        <v>1</v>
      </c>
      <c r="E145" s="89">
        <v>25104</v>
      </c>
      <c r="F145" s="90">
        <f t="shared" si="14"/>
        <v>-0.06579339089014591</v>
      </c>
    </row>
    <row r="146" spans="2:6" ht="15.75" thickBot="1">
      <c r="B146" s="78">
        <v>2021</v>
      </c>
      <c r="C146" s="79">
        <v>4</v>
      </c>
      <c r="D146" s="79">
        <v>2</v>
      </c>
      <c r="E146" s="80">
        <v>25040</v>
      </c>
      <c r="F146" s="93">
        <f t="shared" si="14"/>
        <v>-0.002549394518801762</v>
      </c>
    </row>
    <row r="147" spans="2:6" ht="15">
      <c r="B147" s="87">
        <v>2021</v>
      </c>
      <c r="C147" s="88">
        <v>5</v>
      </c>
      <c r="D147" s="88">
        <v>1</v>
      </c>
      <c r="E147" s="89">
        <v>22020</v>
      </c>
      <c r="F147" s="90">
        <f aca="true" t="shared" si="15" ref="F147:F153">E147/E146-1</f>
        <v>-0.12060702875399365</v>
      </c>
    </row>
    <row r="148" spans="2:6" ht="15.75" thickBot="1">
      <c r="B148" s="78">
        <v>2021</v>
      </c>
      <c r="C148" s="79">
        <v>5</v>
      </c>
      <c r="D148" s="79">
        <v>2</v>
      </c>
      <c r="E148" s="80">
        <v>21140</v>
      </c>
      <c r="F148" s="93">
        <f t="shared" si="15"/>
        <v>-0.03996366939146234</v>
      </c>
    </row>
    <row r="149" spans="2:6" ht="15">
      <c r="B149" s="87">
        <v>2021</v>
      </c>
      <c r="C149" s="88">
        <v>6</v>
      </c>
      <c r="D149" s="88">
        <v>1</v>
      </c>
      <c r="E149" s="89">
        <v>22825</v>
      </c>
      <c r="F149" s="90">
        <f t="shared" si="15"/>
        <v>0.07970671712393562</v>
      </c>
    </row>
    <row r="150" spans="2:6" ht="15.75" thickBot="1">
      <c r="B150" s="78">
        <v>2021</v>
      </c>
      <c r="C150" s="79">
        <v>6</v>
      </c>
      <c r="D150" s="79">
        <v>2</v>
      </c>
      <c r="E150" s="80">
        <v>21522</v>
      </c>
      <c r="F150" s="93">
        <f t="shared" si="15"/>
        <v>-0.05708652792990143</v>
      </c>
    </row>
    <row r="151" spans="2:6" ht="15">
      <c r="B151" s="87">
        <v>2021</v>
      </c>
      <c r="C151" s="88">
        <v>7</v>
      </c>
      <c r="D151" s="88">
        <v>1</v>
      </c>
      <c r="E151" s="89">
        <v>24278</v>
      </c>
      <c r="F151" s="90">
        <f t="shared" si="15"/>
        <v>0.12805501347458415</v>
      </c>
    </row>
    <row r="152" spans="2:6" ht="15.75" thickBot="1">
      <c r="B152" s="78">
        <v>2021</v>
      </c>
      <c r="C152" s="79">
        <v>7</v>
      </c>
      <c r="D152" s="79">
        <v>2</v>
      </c>
      <c r="E152" s="80">
        <v>22405</v>
      </c>
      <c r="F152" s="93">
        <f t="shared" si="15"/>
        <v>-0.07714803525825853</v>
      </c>
    </row>
    <row r="153" spans="2:6" ht="15">
      <c r="B153" s="87">
        <v>2021</v>
      </c>
      <c r="C153" s="88">
        <v>8</v>
      </c>
      <c r="D153" s="88">
        <v>1</v>
      </c>
      <c r="E153" s="89">
        <v>24084</v>
      </c>
      <c r="F153" s="90">
        <f t="shared" si="15"/>
        <v>0.07493862977014065</v>
      </c>
    </row>
    <row r="154" spans="2:6" ht="15.75" thickBot="1">
      <c r="B154" s="78">
        <v>2021</v>
      </c>
      <c r="C154" s="79">
        <v>8</v>
      </c>
      <c r="D154" s="79">
        <v>2</v>
      </c>
      <c r="E154" s="80">
        <v>22543</v>
      </c>
      <c r="F154" s="93">
        <f aca="true" t="shared" si="16" ref="F154:F160">E154/E153-1</f>
        <v>-0.06398438797541939</v>
      </c>
    </row>
    <row r="155" spans="2:6" ht="15">
      <c r="B155" s="87">
        <v>2021</v>
      </c>
      <c r="C155" s="88">
        <v>9</v>
      </c>
      <c r="D155" s="88">
        <v>1</v>
      </c>
      <c r="E155" s="89">
        <v>25093</v>
      </c>
      <c r="F155" s="90">
        <f t="shared" si="16"/>
        <v>0.11311715388368904</v>
      </c>
    </row>
    <row r="156" spans="2:6" ht="15.75" thickBot="1">
      <c r="B156" s="78">
        <v>2021</v>
      </c>
      <c r="C156" s="79">
        <v>9</v>
      </c>
      <c r="D156" s="79">
        <v>2</v>
      </c>
      <c r="E156" s="80">
        <v>24476</v>
      </c>
      <c r="F156" s="93">
        <f t="shared" si="16"/>
        <v>-0.024588530665922814</v>
      </c>
    </row>
    <row r="157" spans="2:6" ht="15">
      <c r="B157" s="87">
        <v>2021</v>
      </c>
      <c r="C157" s="88">
        <v>10</v>
      </c>
      <c r="D157" s="88">
        <v>1</v>
      </c>
      <c r="E157" s="89">
        <v>28667</v>
      </c>
      <c r="F157" s="90">
        <f t="shared" si="16"/>
        <v>0.1712289589802256</v>
      </c>
    </row>
    <row r="158" spans="2:6" ht="15.75" thickBot="1">
      <c r="B158" s="78">
        <v>2021</v>
      </c>
      <c r="C158" s="79">
        <v>10</v>
      </c>
      <c r="D158" s="79">
        <v>2</v>
      </c>
      <c r="E158" s="80">
        <v>27836</v>
      </c>
      <c r="F158" s="93">
        <f t="shared" si="16"/>
        <v>-0.028988035022848524</v>
      </c>
    </row>
    <row r="159" spans="2:6" ht="15">
      <c r="B159" s="87">
        <v>2021</v>
      </c>
      <c r="C159" s="88">
        <v>11</v>
      </c>
      <c r="D159" s="88">
        <v>1</v>
      </c>
      <c r="E159" s="89">
        <v>29915</v>
      </c>
      <c r="F159" s="90">
        <f t="shared" si="16"/>
        <v>0.07468745509412278</v>
      </c>
    </row>
    <row r="160" spans="2:6" ht="15.75" thickBot="1">
      <c r="B160" s="78">
        <v>2021</v>
      </c>
      <c r="C160" s="79">
        <v>11</v>
      </c>
      <c r="D160" s="79">
        <v>2</v>
      </c>
      <c r="E160" s="80">
        <v>30397</v>
      </c>
      <c r="F160" s="93">
        <f t="shared" si="16"/>
        <v>0.016112318234999146</v>
      </c>
    </row>
    <row r="161" spans="2:6" ht="15">
      <c r="B161" s="87">
        <v>2021</v>
      </c>
      <c r="C161" s="88">
        <v>12</v>
      </c>
      <c r="D161" s="88">
        <v>1</v>
      </c>
      <c r="E161" s="89">
        <v>31092</v>
      </c>
      <c r="F161" s="90">
        <f aca="true" t="shared" si="17" ref="F161:F167">E161/E160-1</f>
        <v>0.0228640984307662</v>
      </c>
    </row>
    <row r="162" spans="2:6" ht="15.75" thickBot="1">
      <c r="B162" s="78">
        <v>2021</v>
      </c>
      <c r="C162" s="79">
        <v>12</v>
      </c>
      <c r="D162" s="79">
        <v>2</v>
      </c>
      <c r="E162" s="80">
        <v>30375</v>
      </c>
      <c r="F162" s="93">
        <f t="shared" si="17"/>
        <v>-0.023060594365109988</v>
      </c>
    </row>
    <row r="163" spans="2:6" ht="15">
      <c r="B163" s="87">
        <v>2022</v>
      </c>
      <c r="C163" s="88">
        <v>1</v>
      </c>
      <c r="D163" s="88">
        <v>1</v>
      </c>
      <c r="E163" s="89">
        <v>30685</v>
      </c>
      <c r="F163" s="90">
        <f t="shared" si="17"/>
        <v>0.010205761316872453</v>
      </c>
    </row>
    <row r="164" spans="2:6" ht="15.75" thickBot="1">
      <c r="B164" s="78">
        <v>2022</v>
      </c>
      <c r="C164" s="79">
        <v>1</v>
      </c>
      <c r="D164" s="79">
        <v>2</v>
      </c>
      <c r="E164" s="80">
        <v>30644</v>
      </c>
      <c r="F164" s="93">
        <f t="shared" si="17"/>
        <v>-0.0013361577317907436</v>
      </c>
    </row>
    <row r="165" spans="2:6" ht="15">
      <c r="B165" s="87">
        <v>2022</v>
      </c>
      <c r="C165" s="88">
        <v>2</v>
      </c>
      <c r="D165" s="88">
        <v>1</v>
      </c>
      <c r="E165" s="89">
        <v>28463</v>
      </c>
      <c r="F165" s="90">
        <f t="shared" si="17"/>
        <v>-0.07117217073489102</v>
      </c>
    </row>
    <row r="166" spans="2:6" ht="15.75" thickBot="1">
      <c r="B166" s="78">
        <v>2022</v>
      </c>
      <c r="C166" s="79">
        <v>2</v>
      </c>
      <c r="D166" s="79">
        <v>2</v>
      </c>
      <c r="E166" s="80">
        <v>27726</v>
      </c>
      <c r="F166" s="93">
        <f t="shared" si="17"/>
        <v>-0.025893264940448968</v>
      </c>
    </row>
    <row r="167" spans="2:6" ht="15">
      <c r="B167" s="87">
        <v>2022</v>
      </c>
      <c r="C167" s="88">
        <v>3</v>
      </c>
      <c r="D167" s="88">
        <v>1</v>
      </c>
      <c r="E167" s="89">
        <v>25208</v>
      </c>
      <c r="F167" s="90">
        <f t="shared" si="17"/>
        <v>-0.09081728341628792</v>
      </c>
    </row>
    <row r="168" spans="2:6" ht="15.75" thickBot="1">
      <c r="B168" s="78">
        <v>2022</v>
      </c>
      <c r="C168" s="79">
        <v>3</v>
      </c>
      <c r="D168" s="79">
        <v>2</v>
      </c>
      <c r="E168" s="80">
        <v>23348</v>
      </c>
      <c r="F168" s="93">
        <f aca="true" t="shared" si="18" ref="F168:F174">E168/E167-1</f>
        <v>-0.07378609965090444</v>
      </c>
    </row>
    <row r="169" spans="2:6" ht="15">
      <c r="B169" s="87">
        <v>2022</v>
      </c>
      <c r="C169" s="88">
        <v>4</v>
      </c>
      <c r="D169" s="88">
        <v>1</v>
      </c>
      <c r="E169" s="89">
        <v>21511</v>
      </c>
      <c r="F169" s="90">
        <f t="shared" si="18"/>
        <v>-0.07867911598423849</v>
      </c>
    </row>
    <row r="170" spans="2:6" ht="15.75" thickBot="1">
      <c r="B170" s="78">
        <v>2022</v>
      </c>
      <c r="C170" s="79">
        <v>4</v>
      </c>
      <c r="D170" s="79">
        <v>2</v>
      </c>
      <c r="E170" s="80">
        <v>22179</v>
      </c>
      <c r="F170" s="93">
        <f t="shared" si="18"/>
        <v>0.03105387941053417</v>
      </c>
    </row>
    <row r="171" spans="2:6" ht="15">
      <c r="B171" s="87">
        <v>2022</v>
      </c>
      <c r="C171" s="88">
        <v>5</v>
      </c>
      <c r="D171" s="88">
        <v>1</v>
      </c>
      <c r="E171" s="89">
        <v>25163</v>
      </c>
      <c r="F171" s="90">
        <f t="shared" si="18"/>
        <v>0.13454168357455254</v>
      </c>
    </row>
    <row r="172" spans="2:6" ht="15.75" thickBot="1">
      <c r="B172" s="78">
        <v>2022</v>
      </c>
      <c r="C172" s="79">
        <v>5</v>
      </c>
      <c r="D172" s="79">
        <v>2</v>
      </c>
      <c r="E172" s="80">
        <v>24285</v>
      </c>
      <c r="F172" s="93">
        <f t="shared" si="18"/>
        <v>-0.034892500894170064</v>
      </c>
    </row>
    <row r="173" spans="2:6" ht="15">
      <c r="B173" s="87">
        <v>2022</v>
      </c>
      <c r="C173" s="88">
        <v>6</v>
      </c>
      <c r="D173" s="88">
        <v>1</v>
      </c>
      <c r="E173" s="89">
        <v>21435</v>
      </c>
      <c r="F173" s="90">
        <f t="shared" si="18"/>
        <v>-0.11735639283508337</v>
      </c>
    </row>
    <row r="174" spans="2:6" ht="15.75" thickBot="1">
      <c r="B174" s="78">
        <v>2022</v>
      </c>
      <c r="C174" s="79">
        <v>6</v>
      </c>
      <c r="D174" s="79">
        <v>2</v>
      </c>
      <c r="E174" s="80">
        <v>20760</v>
      </c>
      <c r="F174" s="93">
        <f t="shared" si="18"/>
        <v>-0.03149055283414981</v>
      </c>
    </row>
    <row r="175" spans="2:6" ht="15">
      <c r="B175" s="87">
        <v>2022</v>
      </c>
      <c r="C175" s="88">
        <v>7</v>
      </c>
      <c r="D175" s="88">
        <v>1</v>
      </c>
      <c r="E175" s="89">
        <v>23461</v>
      </c>
      <c r="F175" s="90">
        <f aca="true" t="shared" si="19" ref="F175:F181">E175/E174-1</f>
        <v>0.13010597302504823</v>
      </c>
    </row>
    <row r="176" spans="2:6" ht="15.75" thickBot="1">
      <c r="B176" s="78">
        <v>2022</v>
      </c>
      <c r="C176" s="79">
        <v>7</v>
      </c>
      <c r="D176" s="79">
        <v>2</v>
      </c>
      <c r="E176" s="80">
        <v>23219</v>
      </c>
      <c r="F176" s="93">
        <f t="shared" si="19"/>
        <v>-0.010314990835855298</v>
      </c>
    </row>
    <row r="177" spans="2:6" ht="15">
      <c r="B177" s="87">
        <v>2022</v>
      </c>
      <c r="C177" s="88">
        <v>8</v>
      </c>
      <c r="D177" s="88">
        <v>1</v>
      </c>
      <c r="E177" s="89">
        <v>27500</v>
      </c>
      <c r="F177" s="90">
        <f t="shared" si="19"/>
        <v>0.18437486541194703</v>
      </c>
    </row>
    <row r="178" spans="2:6" ht="15.75" thickBot="1">
      <c r="B178" s="78">
        <v>2022</v>
      </c>
      <c r="C178" s="79">
        <v>8</v>
      </c>
      <c r="D178" s="79">
        <v>2</v>
      </c>
      <c r="E178" s="80">
        <v>30326</v>
      </c>
      <c r="F178" s="93">
        <f t="shared" si="19"/>
        <v>0.10276363636363639</v>
      </c>
    </row>
    <row r="179" spans="2:6" ht="15">
      <c r="B179" s="74">
        <v>2022</v>
      </c>
      <c r="C179" s="75">
        <v>9</v>
      </c>
      <c r="D179" s="75">
        <v>1</v>
      </c>
      <c r="E179" s="76">
        <v>21127</v>
      </c>
      <c r="F179" s="94">
        <f t="shared" si="19"/>
        <v>-0.3033370705005606</v>
      </c>
    </row>
    <row r="180" spans="2:6" ht="15.75" thickBot="1">
      <c r="B180" s="109">
        <v>2022</v>
      </c>
      <c r="C180" s="110">
        <v>9</v>
      </c>
      <c r="D180" s="110">
        <v>2</v>
      </c>
      <c r="E180" s="111">
        <v>26106</v>
      </c>
      <c r="F180" s="112">
        <f t="shared" si="19"/>
        <v>0.23566999574004832</v>
      </c>
    </row>
    <row r="181" spans="2:6" ht="15">
      <c r="B181" s="74">
        <v>2022</v>
      </c>
      <c r="C181" s="75">
        <v>10</v>
      </c>
      <c r="D181" s="75">
        <v>1</v>
      </c>
      <c r="E181" s="76">
        <v>30852</v>
      </c>
      <c r="F181" s="94">
        <f t="shared" si="19"/>
        <v>0.18179728797977468</v>
      </c>
    </row>
    <row r="182" spans="2:6" ht="15.75" thickBot="1">
      <c r="B182" s="109">
        <v>2022</v>
      </c>
      <c r="C182" s="110">
        <v>10</v>
      </c>
      <c r="D182" s="110">
        <v>2</v>
      </c>
      <c r="E182" s="111">
        <v>29402</v>
      </c>
      <c r="F182" s="112">
        <f>E182/E181-1</f>
        <v>-0.046998573836380175</v>
      </c>
    </row>
    <row r="183" spans="2:6" ht="15">
      <c r="B183" s="74">
        <v>2022</v>
      </c>
      <c r="C183" s="75">
        <v>11</v>
      </c>
      <c r="D183" s="75">
        <v>1</v>
      </c>
      <c r="E183" s="76">
        <v>28867</v>
      </c>
      <c r="F183" s="94">
        <f>E183/E182-1</f>
        <v>-0.018196041085640435</v>
      </c>
    </row>
    <row r="184" spans="2:6" ht="15.75" thickBot="1">
      <c r="B184" s="109">
        <v>2022</v>
      </c>
      <c r="C184" s="110">
        <v>11</v>
      </c>
      <c r="D184" s="110">
        <v>2</v>
      </c>
      <c r="E184" s="111">
        <v>28980</v>
      </c>
      <c r="F184" s="112">
        <f>E184/E183-1</f>
        <v>0.003914504451449696</v>
      </c>
    </row>
    <row r="185" spans="2:6" ht="15">
      <c r="B185" s="74">
        <v>2022</v>
      </c>
      <c r="C185" s="75">
        <v>12</v>
      </c>
      <c r="D185" s="75">
        <v>1</v>
      </c>
      <c r="E185" s="76">
        <v>29570</v>
      </c>
      <c r="F185" s="94">
        <f>E185/E184-1</f>
        <v>0.020358868184955137</v>
      </c>
    </row>
    <row r="186" ht="15">
      <c r="B186" s="91" t="s">
        <v>35</v>
      </c>
    </row>
  </sheetData>
  <sheetProtection/>
  <mergeCells count="1">
    <mergeCell ref="C10:E10"/>
  </mergeCells>
  <printOptions/>
  <pageMargins left="0.7" right="0.7" top="0.75" bottom="0.75" header="0.3" footer="0.3"/>
  <pageSetup horizontalDpi="600" verticalDpi="600" orientation="portrait" paperSize="9" r:id="rId2"/>
  <ignoredErrors>
    <ignoredError sqref="F7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AgriPoint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Melina</dc:creator>
  <cp:keywords/>
  <dc:description/>
  <cp:lastModifiedBy>Natalia Di Candia</cp:lastModifiedBy>
  <dcterms:created xsi:type="dcterms:W3CDTF">2011-04-20T17:52:30Z</dcterms:created>
  <dcterms:modified xsi:type="dcterms:W3CDTF">2022-12-06T16:07:48Z</dcterms:modified>
  <cp:category/>
  <cp:version/>
  <cp:contentType/>
  <cp:contentStatus/>
</cp:coreProperties>
</file>