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Yogur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<sst xmlns="http://schemas.openxmlformats.org/spreadsheetml/2006/main" count="74" uniqueCount="34">
  <si>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</si>
  <si>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</si>
  <si>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</si>
  <si>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</si>
  <si>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</si>
  <si>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</si>
  <si>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</si>
  <si>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</si>
  <si>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</si>
  <si>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</si>
  <si>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</si>
  <si>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</si>
  <si>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</si>
  <si>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</si>
  <si>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</si>
  <si>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</si>
  <si>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</si>
  <si>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</si>
  <si>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 </t>
  </si>
  <si>
    <t>Precio Promedio ($/lt)</t>
  </si>
  <si>
    <t>Volver a hoja principal</t>
  </si>
  <si>
    <t>Fecha</t>
  </si>
  <si>
    <t>Acceder al listado de datos</t>
  </si>
  <si>
    <t xml:space="preserve">Yogur en el Mercado Interno </t>
  </si>
  <si>
    <t>Fuente: Instituto Nacional de Estadísticas, INE</t>
  </si>
  <si>
    <t>2020</t>
  </si>
  <si>
    <t xml:space="preserve">Prom. ponderado </t>
  </si>
  <si>
    <t>2021</t>
  </si>
  <si>
    <t xml:space="preserve">Venta de Yogur en el Mercado Interno (*) </t>
  </si>
  <si>
    <t>Facturación ($ corrientes)</t>
  </si>
  <si>
    <t>Volúmen (litros)</t>
  </si>
  <si>
    <t>Facturación ($)</t>
  </si>
  <si>
    <t>2022</t>
  </si>
  <si>
    <t xml:space="preserve">Volúmen (litros) 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</si>
</sst>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  <numFmt numFmtId="201" formatCode="_-* #,##0.00\ _€_-;\-* #,##0.00\ _€_-;_-* &quot;-&quot;??\ _€_-;_-@_-"/>
    <numFmt numFmtId="202" formatCode="_(* #,##0.0000000_);_(* \(#,##0.0000000\);_(* &quot;-&quot;??_);_(@_)"/>
    <numFmt numFmtId="203" formatCode="_-* #,##0_-;\-* #,##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23" borderId="0">
      <alignment/>
      <protection/>
    </xf>
    <xf numFmtId="0" fontId="43" fillId="0" borderId="0">
      <alignment/>
      <protection/>
    </xf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30" borderId="1" applyNumberFormat="0" applyAlignment="0" applyProtection="0"/>
    <xf numFmtId="193" fontId="3" fillId="0" borderId="0" applyFont="0" applyFill="0" applyBorder="0" applyAlignment="0" applyProtection="0"/>
    <xf numFmtId="194" fontId="6" fillId="0" borderId="0">
      <alignment/>
      <protection locked="0"/>
    </xf>
    <xf numFmtId="194" fontId="6" fillId="0" borderId="0">
      <alignment/>
      <protection locked="0"/>
    </xf>
    <xf numFmtId="194" fontId="6" fillId="0" borderId="0">
      <alignment/>
      <protection locked="0"/>
    </xf>
    <xf numFmtId="194" fontId="6" fillId="0" borderId="0">
      <alignment/>
      <protection locked="0"/>
    </xf>
    <xf numFmtId="194" fontId="6" fillId="0" borderId="0">
      <alignment/>
      <protection locked="0"/>
    </xf>
    <xf numFmtId="194" fontId="6" fillId="0" borderId="0">
      <alignment/>
      <protection locked="0"/>
    </xf>
    <xf numFmtId="194" fontId="6" fillId="0" borderId="0">
      <alignment/>
      <protection locked="0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92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3" borderId="6" applyNumberFormat="0" applyFont="0" applyAlignment="0" applyProtection="0"/>
    <xf numFmtId="0" fontId="0" fillId="33" borderId="6" applyNumberFormat="0" applyFont="0" applyAlignment="0" applyProtection="0"/>
    <xf numFmtId="0" fontId="0" fillId="33" borderId="6" applyNumberFormat="0" applyFont="0" applyAlignment="0" applyProtection="0"/>
    <xf numFmtId="0" fontId="55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21" borderId="7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57" fillId="0" borderId="0">
      <alignment horizontal="left" indent="1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2" fillId="34" borderId="0">
      <alignment horizontal="center" vertical="center"/>
      <protection/>
    </xf>
    <xf numFmtId="17" fontId="63" fillId="34" borderId="0">
      <alignment/>
      <protection/>
    </xf>
    <xf numFmtId="0" fontId="51" fillId="23" borderId="0">
      <alignment horizontal="left"/>
      <protection/>
    </xf>
    <xf numFmtId="0" fontId="64" fillId="0" borderId="10" applyNumberFormat="0" applyFill="0" applyAlignment="0" applyProtection="0"/>
    <xf numFmtId="0" fontId="64" fillId="0" borderId="10" applyNumberFormat="0" applyFill="0" applyAlignment="0" applyProtection="0"/>
  </cellStyleXfs>
  <cellXfs count="7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6" fillId="0" borderId="0" xfId="0" applyNumberFormat="1" applyFont="1" applyAlignment="1">
      <alignment/>
    </xf>
    <xf numFmtId="184" fontId="36" fillId="0" borderId="0" xfId="0" applyNumberFormat="1" applyFont="1" applyAlignment="1">
      <alignment/>
    </xf>
    <xf numFmtId="0" fontId="64" fillId="0" borderId="11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4" fillId="0" borderId="12" xfId="0" applyNumberFormat="1" applyFont="1" applyBorder="1" applyAlignment="1">
      <alignment/>
    </xf>
    <xf numFmtId="9" fontId="64" fillId="0" borderId="16" xfId="145" applyFont="1" applyBorder="1" applyAlignment="1">
      <alignment/>
    </xf>
    <xf numFmtId="3" fontId="0" fillId="0" borderId="17" xfId="0" applyNumberFormat="1" applyBorder="1" applyAlignment="1">
      <alignment/>
    </xf>
    <xf numFmtId="3" fontId="64" fillId="0" borderId="18" xfId="0" applyNumberFormat="1" applyFon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64" fillId="0" borderId="12" xfId="0" applyNumberFormat="1" applyFon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184" fontId="64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3" fontId="0" fillId="0" borderId="19" xfId="0" applyNumberFormat="1" applyBorder="1" applyAlignment="1">
      <alignment/>
    </xf>
    <xf numFmtId="184" fontId="0" fillId="0" borderId="2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4" fillId="0" borderId="21" xfId="0" applyNumberFormat="1" applyFont="1" applyBorder="1" applyAlignment="1">
      <alignment/>
    </xf>
    <xf numFmtId="9" fontId="64" fillId="0" borderId="22" xfId="145" applyFont="1" applyBorder="1" applyAlignment="1">
      <alignment/>
    </xf>
    <xf numFmtId="0" fontId="0" fillId="0" borderId="0" xfId="0" applyAlignment="1">
      <alignment/>
    </xf>
    <xf numFmtId="184" fontId="0" fillId="0" borderId="19" xfId="0" applyNumberFormat="1" applyBorder="1" applyAlignment="1">
      <alignment/>
    </xf>
    <xf numFmtId="187" fontId="0" fillId="0" borderId="0" xfId="83" applyNumberFormat="1" applyAlignment="1">
      <alignment/>
    </xf>
    <xf numFmtId="188" fontId="0" fillId="0" borderId="0" xfId="83" applyNumberFormat="1" applyAlignment="1">
      <alignment/>
    </xf>
    <xf numFmtId="188" fontId="47" fillId="0" borderId="0" xfId="77" applyNumberFormat="1" applyAlignment="1" applyProtection="1">
      <alignment/>
      <protection/>
    </xf>
    <xf numFmtId="0" fontId="64" fillId="0" borderId="23" xfId="0" applyFont="1" applyBorder="1" applyAlignment="1">
      <alignment vertical="center" wrapText="1"/>
    </xf>
    <xf numFmtId="187" fontId="64" fillId="0" borderId="24" xfId="83" applyNumberFormat="1" applyFont="1" applyBorder="1" applyAlignment="1">
      <alignment vertical="center" wrapText="1"/>
    </xf>
    <xf numFmtId="187" fontId="64" fillId="0" borderId="25" xfId="83" applyNumberFormat="1" applyFont="1" applyBorder="1" applyAlignment="1">
      <alignment vertical="center" wrapText="1"/>
    </xf>
    <xf numFmtId="0" fontId="64" fillId="0" borderId="0" xfId="0" applyFont="1" applyAlignment="1">
      <alignment wrapText="1"/>
    </xf>
    <xf numFmtId="17" fontId="0" fillId="0" borderId="26" xfId="0" applyNumberFormat="1" applyBorder="1" applyAlignment="1">
      <alignment horizontal="center"/>
    </xf>
    <xf numFmtId="187" fontId="0" fillId="0" borderId="23" xfId="83" applyNumberFormat="1" applyBorder="1" applyAlignment="1">
      <alignment/>
    </xf>
    <xf numFmtId="187" fontId="0" fillId="0" borderId="27" xfId="83" applyNumberFormat="1" applyBorder="1" applyAlignment="1">
      <alignment/>
    </xf>
    <xf numFmtId="188" fontId="0" fillId="0" borderId="28" xfId="83" applyNumberFormat="1" applyBorder="1" applyAlignment="1">
      <alignment/>
    </xf>
    <xf numFmtId="17" fontId="0" fillId="0" borderId="29" xfId="0" applyNumberFormat="1" applyBorder="1" applyAlignment="1">
      <alignment horizontal="center"/>
    </xf>
    <xf numFmtId="187" fontId="0" fillId="0" borderId="30" xfId="83" applyNumberFormat="1" applyBorder="1" applyAlignment="1">
      <alignment/>
    </xf>
    <xf numFmtId="187" fontId="0" fillId="0" borderId="0" xfId="83" applyNumberFormat="1" applyAlignment="1">
      <alignment/>
    </xf>
    <xf numFmtId="188" fontId="0" fillId="0" borderId="31" xfId="83" applyNumberFormat="1" applyBorder="1" applyAlignment="1">
      <alignment/>
    </xf>
    <xf numFmtId="17" fontId="0" fillId="0" borderId="32" xfId="0" applyNumberFormat="1" applyBorder="1" applyAlignment="1">
      <alignment horizontal="center"/>
    </xf>
    <xf numFmtId="188" fontId="0" fillId="0" borderId="28" xfId="0" applyNumberFormat="1" applyBorder="1" applyAlignment="1">
      <alignment/>
    </xf>
    <xf numFmtId="188" fontId="0" fillId="0" borderId="31" xfId="0" applyNumberFormat="1" applyBorder="1" applyAlignment="1">
      <alignment/>
    </xf>
    <xf numFmtId="187" fontId="0" fillId="0" borderId="33" xfId="83" applyNumberFormat="1" applyBorder="1" applyAlignment="1">
      <alignment/>
    </xf>
    <xf numFmtId="187" fontId="0" fillId="0" borderId="34" xfId="83" applyNumberFormat="1" applyBorder="1" applyAlignment="1">
      <alignment/>
    </xf>
    <xf numFmtId="188" fontId="0" fillId="0" borderId="35" xfId="0" applyNumberFormat="1" applyBorder="1" applyAlignment="1">
      <alignment/>
    </xf>
    <xf numFmtId="0" fontId="47" fillId="0" borderId="0" xfId="77" applyAlignment="1" applyProtection="1">
      <alignment/>
      <protection/>
    </xf>
    <xf numFmtId="187" fontId="64" fillId="0" borderId="36" xfId="83" applyNumberFormat="1" applyFont="1" applyBorder="1" applyAlignment="1">
      <alignment vertical="center" wrapText="1"/>
    </xf>
    <xf numFmtId="0" fontId="54" fillId="0" borderId="0" xfId="0" applyFont="1" applyAlignment="1">
      <alignment/>
    </xf>
    <xf numFmtId="184" fontId="64" fillId="0" borderId="2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64" fillId="0" borderId="37" xfId="0" applyNumberFormat="1" applyFont="1" applyBorder="1" applyAlignment="1">
      <alignment/>
    </xf>
    <xf numFmtId="49" fontId="64" fillId="0" borderId="18" xfId="0" applyNumberFormat="1" applyFont="1" applyBorder="1" applyAlignment="1">
      <alignment/>
    </xf>
    <xf numFmtId="49" fontId="64" fillId="0" borderId="21" xfId="0" applyNumberFormat="1" applyFont="1" applyBorder="1" applyAlignment="1">
      <alignment/>
    </xf>
    <xf numFmtId="49" fontId="54" fillId="0" borderId="0" xfId="0" applyNumberFormat="1" applyFont="1" applyAlignment="1">
      <alignment/>
    </xf>
    <xf numFmtId="187" fontId="0" fillId="0" borderId="0" xfId="83" applyNumberFormat="1" applyBorder="1" applyAlignment="1">
      <alignment/>
    </xf>
    <xf numFmtId="188" fontId="0" fillId="0" borderId="0" xfId="0" applyNumberFormat="1" applyBorder="1" applyAlignment="1">
      <alignment/>
    </xf>
    <xf numFmtId="0" fontId="64" fillId="0" borderId="13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7" fontId="64" fillId="0" borderId="38" xfId="83" applyNumberFormat="1" applyFont="1" applyBorder="1" applyAlignment="1">
      <alignment horizontal="center"/>
    </xf>
    <xf numFmtId="187" fontId="64" fillId="0" borderId="13" xfId="83" applyNumberFormat="1" applyFont="1" applyBorder="1" applyAlignment="1">
      <alignment horizontal="center"/>
    </xf>
    <xf numFmtId="188" fontId="0" fillId="0" borderId="35" xfId="83" applyNumberFormat="1" applyBorder="1" applyAlignment="1">
      <alignment/>
    </xf>
  </cellXfs>
  <cellStyles count="16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Cálculo" xfId="52"/>
    <cellStyle name="Celda de comprobación" xfId="53"/>
    <cellStyle name="Celda vinculada" xfId="54"/>
    <cellStyle name="Celda vinculada 2" xfId="55"/>
    <cellStyle name="datos principales" xfId="56"/>
    <cellStyle name="datos secundarios" xfId="57"/>
    <cellStyle name="Encabezado 1" xfId="58"/>
    <cellStyle name="Encabezado 1 2" xfId="59"/>
    <cellStyle name="Encabezado 4" xfId="60"/>
    <cellStyle name="Encabezado 4 2" xfId="61"/>
    <cellStyle name="Énfasis1" xfId="62"/>
    <cellStyle name="Énfasis2" xfId="63"/>
    <cellStyle name="Énfasis3" xfId="64"/>
    <cellStyle name="Énfasis4" xfId="65"/>
    <cellStyle name="Énfasis5" xfId="66"/>
    <cellStyle name="Énfasis6" xfId="67"/>
    <cellStyle name="Entrada" xfId="68"/>
    <cellStyle name="Euro" xfId="69"/>
    <cellStyle name="F2" xfId="70"/>
    <cellStyle name="F3" xfId="71"/>
    <cellStyle name="F4" xfId="72"/>
    <cellStyle name="F5" xfId="73"/>
    <cellStyle name="F6" xfId="74"/>
    <cellStyle name="F7" xfId="75"/>
    <cellStyle name="F8" xfId="76"/>
    <cellStyle name="Hyperlink" xfId="77"/>
    <cellStyle name="Hipervínculo 2" xfId="78"/>
    <cellStyle name="Hipervínculo 3" xfId="79"/>
    <cellStyle name="Followed Hyperlink" xfId="80"/>
    <cellStyle name="Incorrecto" xfId="81"/>
    <cellStyle name="linea de totales" xfId="82"/>
    <cellStyle name="Comma" xfId="83"/>
    <cellStyle name="Comma [0]" xfId="84"/>
    <cellStyle name="Millares 10" xfId="85"/>
    <cellStyle name="Millares 11" xfId="86"/>
    <cellStyle name="Millares 2" xfId="87"/>
    <cellStyle name="Millares 2 2" xfId="88"/>
    <cellStyle name="Millares 2 2 2" xfId="89"/>
    <cellStyle name="Millares 2 3" xfId="90"/>
    <cellStyle name="Millares 2 4" xfId="91"/>
    <cellStyle name="Millares 3" xfId="92"/>
    <cellStyle name="Millares 3 2" xfId="93"/>
    <cellStyle name="Millares 3 2 2" xfId="94"/>
    <cellStyle name="Millares 4" xfId="95"/>
    <cellStyle name="Millares 4 2" xfId="96"/>
    <cellStyle name="Millares 4 2 2" xfId="97"/>
    <cellStyle name="Millares 5" xfId="98"/>
    <cellStyle name="Millares 6" xfId="99"/>
    <cellStyle name="Millares 6 2" xfId="100"/>
    <cellStyle name="Millares 7" xfId="101"/>
    <cellStyle name="Millares 7 2" xfId="102"/>
    <cellStyle name="Millares 8" xfId="103"/>
    <cellStyle name="Millares 8 2" xfId="104"/>
    <cellStyle name="Millares 9" xfId="105"/>
    <cellStyle name="Millares 9 2" xfId="106"/>
    <cellStyle name="Currency" xfId="107"/>
    <cellStyle name="Currency [0]" xfId="108"/>
    <cellStyle name="Neutral" xfId="109"/>
    <cellStyle name="Neutral 2" xfId="11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 2" xfId="122"/>
    <cellStyle name="Normal 2 3" xfId="123"/>
    <cellStyle name="Normal 20" xfId="124"/>
    <cellStyle name="Normal 21" xfId="125"/>
    <cellStyle name="Normal 22" xfId="126"/>
    <cellStyle name="Normal 23" xfId="127"/>
    <cellStyle name="Normal 24" xfId="128"/>
    <cellStyle name="Normal 24 2" xfId="129"/>
    <cellStyle name="Normal 25" xfId="130"/>
    <cellStyle name="Normal 26" xfId="131"/>
    <cellStyle name="Normal 3" xfId="132"/>
    <cellStyle name="Normal 3 2" xfId="133"/>
    <cellStyle name="Normal 4" xfId="134"/>
    <cellStyle name="Normal 4 2" xfId="135"/>
    <cellStyle name="Normal 5" xfId="136"/>
    <cellStyle name="Normal 6" xfId="137"/>
    <cellStyle name="Normal 7" xfId="138"/>
    <cellStyle name="Normal 8" xfId="139"/>
    <cellStyle name="Normal 9" xfId="140"/>
    <cellStyle name="Notas" xfId="141"/>
    <cellStyle name="Notas 2" xfId="142"/>
    <cellStyle name="Notas 3" xfId="143"/>
    <cellStyle name="Notas al pie" xfId="144"/>
    <cellStyle name="Percent" xfId="145"/>
    <cellStyle name="Porcentaje 2" xfId="146"/>
    <cellStyle name="Porcentaje 3" xfId="147"/>
    <cellStyle name="Porcentaje 4" xfId="148"/>
    <cellStyle name="Porcentaje 5" xfId="149"/>
    <cellStyle name="Porcentaje 5 2" xfId="150"/>
    <cellStyle name="Porcentaje 6" xfId="151"/>
    <cellStyle name="Porcentual 2" xfId="152"/>
    <cellStyle name="Porcentual 2 2" xfId="153"/>
    <cellStyle name="Porcentual 3" xfId="154"/>
    <cellStyle name="Porcentual 4" xfId="155"/>
    <cellStyle name="Porcentual 5" xfId="156"/>
    <cellStyle name="Porcentual 6" xfId="157"/>
    <cellStyle name="Porcentual 7" xfId="158"/>
    <cellStyle name="Porcentual 8" xfId="159"/>
    <cellStyle name="Salida" xfId="160"/>
    <cellStyle name="Separador de milhares_Plan1" xfId="161"/>
    <cellStyle name="Standard 2" xfId="162"/>
    <cellStyle name="subtitulos de las filas" xfId="163"/>
    <cellStyle name="Texto de advertencia" xfId="164"/>
    <cellStyle name="Texto de advertencia 2" xfId="165"/>
    <cellStyle name="Texto explicativo" xfId="166"/>
    <cellStyle name="Texto explicativo 2" xfId="167"/>
    <cellStyle name="Título" xfId="168"/>
    <cellStyle name="Título 2" xfId="169"/>
    <cellStyle name="Título 2 2" xfId="170"/>
    <cellStyle name="Título 3" xfId="171"/>
    <cellStyle name="Título 3 2" xfId="172"/>
    <cellStyle name="Título 4" xfId="173"/>
    <cellStyle name="titulo del informe" xfId="174"/>
    <cellStyle name="titulos de las columnas" xfId="175"/>
    <cellStyle name="titulos de las filas" xfId="176"/>
    <cellStyle name="Total" xfId="177"/>
    <cellStyle name="Total 2" xfId="1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28575</xdr:rowOff>
    </xdr:from>
    <xdr:to>
      <xdr:col>9</xdr:col>
      <xdr:colOff>19050</xdr:colOff>
      <xdr:row>6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28575"/>
          <a:ext cx="2286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0</xdr:rowOff>
    </xdr:from>
    <xdr:to>
      <xdr:col>4</xdr:col>
      <xdr:colOff>0</xdr:colOff>
      <xdr:row>8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0"/>
          <a:ext cx="23241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R82"/>
  <sheetViews>
    <sheetView showGridLines="0" tabSelected="1" zoomScalePageLayoutView="0" workbookViewId="0" topLeftCell="A1">
      <selection activeCell="H30" sqref="H30"/>
    </sheetView>
  </sheetViews>
  <sheetFormatPr defaultColWidth="11.421875" defaultRowHeight="15"/>
  <cols>
    <col min="2" max="2" width="11.421875" style="54" customWidth="1"/>
    <col min="15" max="15" width="13.8515625" style="0" customWidth="1"/>
    <col min="17" max="17" width="14.140625" style="0" customWidth="1"/>
  </cols>
  <sheetData>
    <row r="1" ht="20.25" customHeight="1"/>
    <row r="2" ht="20.25" customHeight="1"/>
    <row r="3" ht="20.25" customHeight="1"/>
    <row r="4" ht="15"/>
    <row r="5" ht="15"/>
    <row r="6" ht="15"/>
    <row r="7" ht="15"/>
    <row r="8" ht="15.75" thickBot="1"/>
    <row r="9" spans="6:10" ht="15.75" thickBot="1">
      <c r="F9" s="62" t="s">
        <v>28</v>
      </c>
      <c r="G9" s="63"/>
      <c r="H9" s="63"/>
      <c r="I9" s="63"/>
      <c r="J9" s="64"/>
    </row>
    <row r="10" spans="3:11" ht="15">
      <c r="C10" s="54"/>
      <c r="D10" s="54"/>
      <c r="E10" s="54"/>
      <c r="K10" s="50" t="s">
        <v>22</v>
      </c>
    </row>
    <row r="11" ht="15.75" thickBot="1"/>
    <row r="12" spans="7:9" ht="15.75" thickBot="1">
      <c r="G12" s="65" t="s">
        <v>33</v>
      </c>
      <c r="H12" s="66"/>
      <c r="I12" s="67"/>
    </row>
    <row r="13" ht="15.75" thickBot="1"/>
    <row r="14" spans="2:16" ht="15.75" thickBot="1">
      <c r="B14" s="55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  <c r="K14" s="4" t="s">
        <v>10</v>
      </c>
      <c r="L14" s="4" t="s">
        <v>11</v>
      </c>
      <c r="M14" s="4" t="s">
        <v>12</v>
      </c>
      <c r="N14" s="4" t="s">
        <v>13</v>
      </c>
      <c r="O14" s="5" t="s">
        <v>14</v>
      </c>
      <c r="P14" s="6" t="s">
        <v>15</v>
      </c>
    </row>
    <row r="15" spans="2:16" ht="15">
      <c r="B15" s="56">
        <v>2007</v>
      </c>
      <c r="C15" s="7">
        <v>2450494</v>
      </c>
      <c r="D15" s="8">
        <v>2422109.6</v>
      </c>
      <c r="E15" s="8">
        <v>2285860.8</v>
      </c>
      <c r="F15" s="8">
        <v>1893589.4</v>
      </c>
      <c r="G15" s="8">
        <v>1292602.8</v>
      </c>
      <c r="H15" s="8">
        <v>1337062</v>
      </c>
      <c r="I15" s="8">
        <v>1516001.8</v>
      </c>
      <c r="J15" s="8">
        <v>1648951.91</v>
      </c>
      <c r="K15" s="8">
        <v>1887797.6</v>
      </c>
      <c r="L15" s="8">
        <v>2155575.8</v>
      </c>
      <c r="M15" s="8">
        <v>2418888</v>
      </c>
      <c r="N15" s="8">
        <v>2134717</v>
      </c>
      <c r="O15" s="9">
        <f aca="true" t="shared" si="0" ref="O15:O20">SUM(C15:N15)</f>
        <v>23443650.71</v>
      </c>
      <c r="P15" s="10"/>
    </row>
    <row r="16" spans="2:16" ht="15">
      <c r="B16" s="56">
        <v>2008</v>
      </c>
      <c r="C16" s="11">
        <v>2717727</v>
      </c>
      <c r="D16" s="1">
        <v>2598286</v>
      </c>
      <c r="E16" s="1">
        <v>2131903</v>
      </c>
      <c r="F16" s="1">
        <v>1989312</v>
      </c>
      <c r="G16" s="1">
        <v>1550191</v>
      </c>
      <c r="H16" s="1">
        <v>1171348</v>
      </c>
      <c r="I16" s="1">
        <v>1637365.2</v>
      </c>
      <c r="J16" s="1">
        <v>1497474.8</v>
      </c>
      <c r="K16" s="1">
        <v>1866048.4</v>
      </c>
      <c r="L16" s="1">
        <v>2338467</v>
      </c>
      <c r="M16" s="1">
        <v>2594684</v>
      </c>
      <c r="N16" s="1">
        <v>2692671</v>
      </c>
      <c r="O16" s="12">
        <f t="shared" si="0"/>
        <v>24785477.4</v>
      </c>
      <c r="P16" s="10">
        <f>+O16/O15-1</f>
        <v>0.05723625158037504</v>
      </c>
    </row>
    <row r="17" spans="2:16" ht="15">
      <c r="B17" s="56">
        <v>2009</v>
      </c>
      <c r="C17" s="11">
        <v>2909931.6</v>
      </c>
      <c r="D17" s="1">
        <v>2638971.2</v>
      </c>
      <c r="E17" s="1">
        <v>2590550</v>
      </c>
      <c r="F17" s="1">
        <v>2458802.4</v>
      </c>
      <c r="G17" s="1">
        <v>1878234</v>
      </c>
      <c r="H17" s="1">
        <v>1479037</v>
      </c>
      <c r="I17" s="1">
        <v>1409055</v>
      </c>
      <c r="J17" s="1">
        <v>1824023.4</v>
      </c>
      <c r="K17" s="1">
        <v>1933012</v>
      </c>
      <c r="L17" s="1">
        <v>2290680</v>
      </c>
      <c r="M17" s="1">
        <v>2529187.8</v>
      </c>
      <c r="N17" s="1">
        <v>2733131.6</v>
      </c>
      <c r="O17" s="12">
        <f t="shared" si="0"/>
        <v>26674616.000000004</v>
      </c>
      <c r="P17" s="10">
        <f>+O17/O16-1</f>
        <v>0.07621957687205994</v>
      </c>
    </row>
    <row r="18" spans="2:16" ht="15">
      <c r="B18" s="56">
        <v>2010</v>
      </c>
      <c r="C18" s="11">
        <v>3016105</v>
      </c>
      <c r="D18" s="1">
        <v>2997999</v>
      </c>
      <c r="E18" s="1">
        <v>3038674</v>
      </c>
      <c r="F18" s="1">
        <v>2381519</v>
      </c>
      <c r="G18" s="1">
        <v>1871809</v>
      </c>
      <c r="H18" s="1">
        <v>1944012</v>
      </c>
      <c r="I18" s="1">
        <v>1603652.4</v>
      </c>
      <c r="J18" s="1">
        <v>1822761</v>
      </c>
      <c r="K18" s="1">
        <v>2260998.8</v>
      </c>
      <c r="L18" s="1">
        <v>2516232.6</v>
      </c>
      <c r="M18" s="1">
        <v>2746017</v>
      </c>
      <c r="N18" s="1">
        <v>3168706.45</v>
      </c>
      <c r="O18" s="12">
        <f t="shared" si="0"/>
        <v>29368486.25</v>
      </c>
      <c r="P18" s="10">
        <f>+O18/O17-1</f>
        <v>0.10099002924728118</v>
      </c>
    </row>
    <row r="19" spans="2:16" ht="15">
      <c r="B19" s="56">
        <v>2011</v>
      </c>
      <c r="C19" s="11">
        <v>3396328</v>
      </c>
      <c r="D19" s="1">
        <v>2986195</v>
      </c>
      <c r="E19" s="1">
        <v>2993296.8</v>
      </c>
      <c r="F19" s="1">
        <v>2511143</v>
      </c>
      <c r="G19" s="1">
        <v>2031422</v>
      </c>
      <c r="H19" s="1">
        <v>1704751</v>
      </c>
      <c r="I19" s="1">
        <v>1717514</v>
      </c>
      <c r="J19" s="1">
        <v>2005394</v>
      </c>
      <c r="K19" s="1">
        <v>2152069.33</v>
      </c>
      <c r="L19" s="1">
        <v>2637645.8899999997</v>
      </c>
      <c r="M19" s="1">
        <v>2960494.31</v>
      </c>
      <c r="N19" s="1">
        <v>3145801.8899999997</v>
      </c>
      <c r="O19" s="12">
        <f t="shared" si="0"/>
        <v>30242055.220000003</v>
      </c>
      <c r="P19" s="10">
        <f>+O19/O18-1</f>
        <v>0.029745113948459023</v>
      </c>
    </row>
    <row r="20" spans="2:16" ht="15">
      <c r="B20" s="56">
        <v>2012</v>
      </c>
      <c r="C20" s="11">
        <v>3350275.8</v>
      </c>
      <c r="D20" s="1">
        <v>3263016.17</v>
      </c>
      <c r="E20" s="1">
        <v>3024129.9699999997</v>
      </c>
      <c r="F20" s="1">
        <v>2591906.85</v>
      </c>
      <c r="G20" s="1">
        <v>2168934.65</v>
      </c>
      <c r="H20" s="1">
        <v>1733105.09</v>
      </c>
      <c r="I20" s="1">
        <v>1869952.47</v>
      </c>
      <c r="J20" s="1">
        <v>2147404.3899999997</v>
      </c>
      <c r="K20" s="1">
        <v>2304439.59</v>
      </c>
      <c r="L20" s="1">
        <v>3063513.67</v>
      </c>
      <c r="M20" s="1">
        <v>3334902.88</v>
      </c>
      <c r="N20" s="1">
        <v>3269500.73</v>
      </c>
      <c r="O20" s="12">
        <f t="shared" si="0"/>
        <v>32121082.259999998</v>
      </c>
      <c r="P20" s="10">
        <f>+O20/O19-1</f>
        <v>0.0621329147880576</v>
      </c>
    </row>
    <row r="21" spans="2:16" ht="15">
      <c r="B21" s="56">
        <v>2013</v>
      </c>
      <c r="C21" s="11">
        <v>3729728.76</v>
      </c>
      <c r="D21" s="1">
        <v>3238771</v>
      </c>
      <c r="E21" s="1">
        <v>2799328.06</v>
      </c>
      <c r="F21" s="1">
        <v>2841050.98</v>
      </c>
      <c r="G21" s="1">
        <v>2295340.4</v>
      </c>
      <c r="H21" s="1">
        <v>1869148.98</v>
      </c>
      <c r="I21" s="1">
        <v>1960021.62</v>
      </c>
      <c r="J21" s="1">
        <v>2155775.7</v>
      </c>
      <c r="K21" s="1">
        <v>2498342.26</v>
      </c>
      <c r="L21" s="1">
        <v>3084624.79</v>
      </c>
      <c r="M21" s="1">
        <v>2969525.32</v>
      </c>
      <c r="N21" s="1">
        <v>3229267.33</v>
      </c>
      <c r="O21" s="12">
        <f aca="true" t="shared" si="1" ref="O21:O26">SUM(C21:N21)</f>
        <v>32670925.199999996</v>
      </c>
      <c r="P21" s="10">
        <f aca="true" t="shared" si="2" ref="P21:P26">O21/O20-1</f>
        <v>0.017117821110427256</v>
      </c>
    </row>
    <row r="22" spans="2:16" ht="15">
      <c r="B22" s="56">
        <v>2014</v>
      </c>
      <c r="C22" s="11">
        <v>3493488.2199999997</v>
      </c>
      <c r="D22" s="1">
        <v>3080186.39</v>
      </c>
      <c r="E22" s="1">
        <v>3058480.23</v>
      </c>
      <c r="F22" s="1">
        <v>2706070.71</v>
      </c>
      <c r="G22" s="1">
        <v>2125661.3499999996</v>
      </c>
      <c r="H22" s="1">
        <v>1885246.2100000002</v>
      </c>
      <c r="I22" s="1">
        <v>2176206.46</v>
      </c>
      <c r="J22" s="1">
        <v>2145041.5</v>
      </c>
      <c r="K22" s="1">
        <v>2471450.7199999997</v>
      </c>
      <c r="L22" s="1">
        <v>3120239.75</v>
      </c>
      <c r="M22" s="1">
        <v>2995615.07</v>
      </c>
      <c r="N22" s="1">
        <v>3392320.75</v>
      </c>
      <c r="O22" s="12">
        <f t="shared" si="1"/>
        <v>32650007.36</v>
      </c>
      <c r="P22" s="10">
        <f t="shared" si="2"/>
        <v>-0.0006402585746178024</v>
      </c>
    </row>
    <row r="23" spans="2:16" ht="15">
      <c r="B23" s="56">
        <v>2015</v>
      </c>
      <c r="C23" s="11">
        <v>3257650.06</v>
      </c>
      <c r="D23" s="1">
        <v>3408860.31</v>
      </c>
      <c r="E23" s="1">
        <v>3579049.97</v>
      </c>
      <c r="F23" s="1">
        <v>2848022.77</v>
      </c>
      <c r="G23" s="1">
        <v>2343124.51</v>
      </c>
      <c r="H23" s="1">
        <v>2071607.18</v>
      </c>
      <c r="I23" s="1">
        <v>2079137.22</v>
      </c>
      <c r="J23" s="1">
        <v>2259518.46</v>
      </c>
      <c r="K23" s="1">
        <v>2489561.1100000003</v>
      </c>
      <c r="L23" s="1">
        <v>2693461.9</v>
      </c>
      <c r="M23" s="1">
        <v>2965597.49</v>
      </c>
      <c r="N23" s="1">
        <v>3543981.67</v>
      </c>
      <c r="O23" s="12">
        <f t="shared" si="1"/>
        <v>33539572.65</v>
      </c>
      <c r="P23" s="10">
        <f t="shared" si="2"/>
        <v>0.027245485129348435</v>
      </c>
    </row>
    <row r="24" spans="2:16" ht="15">
      <c r="B24" s="56">
        <v>2016</v>
      </c>
      <c r="C24" s="11">
        <v>3490015.35</v>
      </c>
      <c r="D24" s="1">
        <v>3900969.98</v>
      </c>
      <c r="E24" s="1">
        <v>3267602</v>
      </c>
      <c r="F24" s="1">
        <v>2648375.16</v>
      </c>
      <c r="G24" s="1">
        <v>2074207.77</v>
      </c>
      <c r="H24" s="1">
        <v>1946424.83</v>
      </c>
      <c r="I24" s="1">
        <v>2128520.58</v>
      </c>
      <c r="J24" s="1">
        <v>2571414.75</v>
      </c>
      <c r="K24" s="1">
        <v>2693450.0300000003</v>
      </c>
      <c r="L24" s="1">
        <v>3024521.7</v>
      </c>
      <c r="M24" s="1">
        <v>3329397.65</v>
      </c>
      <c r="N24" s="1">
        <v>3829199.85</v>
      </c>
      <c r="O24" s="12">
        <f t="shared" si="1"/>
        <v>34904099.65</v>
      </c>
      <c r="P24" s="10">
        <f t="shared" si="2"/>
        <v>0.04068409023094688</v>
      </c>
    </row>
    <row r="25" spans="2:16" ht="15">
      <c r="B25" s="56">
        <v>2017</v>
      </c>
      <c r="C25" s="11">
        <v>3526337.68</v>
      </c>
      <c r="D25" s="1">
        <v>3457498.38</v>
      </c>
      <c r="E25" s="1">
        <v>3903256.81</v>
      </c>
      <c r="F25" s="1">
        <v>2724166.3</v>
      </c>
      <c r="G25" s="1">
        <v>2442953.0700000003</v>
      </c>
      <c r="H25" s="1">
        <v>2103826.08</v>
      </c>
      <c r="I25" s="1">
        <v>2241955.92</v>
      </c>
      <c r="J25" s="1">
        <v>2475421.58</v>
      </c>
      <c r="K25" s="1">
        <v>2650814.54</v>
      </c>
      <c r="L25" s="1">
        <v>3037244.8200000003</v>
      </c>
      <c r="M25" s="1">
        <v>3276677.59</v>
      </c>
      <c r="N25" s="1">
        <v>3555936.41</v>
      </c>
      <c r="O25" s="12">
        <f t="shared" si="1"/>
        <v>35396089.18</v>
      </c>
      <c r="P25" s="10">
        <f t="shared" si="2"/>
        <v>0.014095465430520093</v>
      </c>
    </row>
    <row r="26" spans="2:16" s="27" customFormat="1" ht="15">
      <c r="B26" s="56">
        <v>2018</v>
      </c>
      <c r="C26" s="11">
        <v>3605496.46</v>
      </c>
      <c r="D26" s="1">
        <v>3224313.96</v>
      </c>
      <c r="E26" s="1">
        <v>3287017.53</v>
      </c>
      <c r="F26" s="1">
        <v>2969356.8</v>
      </c>
      <c r="G26" s="1">
        <v>2433701.6799999997</v>
      </c>
      <c r="H26" s="1">
        <v>1882377.7</v>
      </c>
      <c r="I26" s="1">
        <v>2069555.26</v>
      </c>
      <c r="J26" s="1">
        <v>2193179.33</v>
      </c>
      <c r="K26" s="1">
        <v>2427376.5700000003</v>
      </c>
      <c r="L26" s="1">
        <v>3182935.99</v>
      </c>
      <c r="M26" s="1">
        <v>3354272.46</v>
      </c>
      <c r="N26" s="1">
        <v>2873891.9699999997</v>
      </c>
      <c r="O26" s="12">
        <f t="shared" si="1"/>
        <v>33503475.71</v>
      </c>
      <c r="P26" s="10">
        <f t="shared" si="2"/>
        <v>-0.05346956440231232</v>
      </c>
    </row>
    <row r="27" spans="2:16" s="27" customFormat="1" ht="15">
      <c r="B27" s="56">
        <v>2019</v>
      </c>
      <c r="C27" s="11">
        <v>3253082.08</v>
      </c>
      <c r="D27" s="1">
        <v>3255409.41</v>
      </c>
      <c r="E27" s="1">
        <v>2884232.05</v>
      </c>
      <c r="F27" s="1">
        <v>2568292.13</v>
      </c>
      <c r="G27" s="1">
        <v>2285017.91</v>
      </c>
      <c r="H27" s="1">
        <v>1808512.1</v>
      </c>
      <c r="I27" s="1">
        <v>1862163.7</v>
      </c>
      <c r="J27" s="1">
        <v>1976277.75</v>
      </c>
      <c r="K27" s="1">
        <v>2205231.62</v>
      </c>
      <c r="L27" s="1">
        <v>2403470.38</v>
      </c>
      <c r="M27" s="1">
        <v>2950390.9699999997</v>
      </c>
      <c r="N27" s="1">
        <v>3214216.92</v>
      </c>
      <c r="O27" s="12">
        <f>SUM(C27:N27)</f>
        <v>30666297.019999996</v>
      </c>
      <c r="P27" s="10">
        <f>O27/O26-1</f>
        <v>-0.08468311510597015</v>
      </c>
    </row>
    <row r="28" spans="2:16" s="27" customFormat="1" ht="15">
      <c r="B28" s="56" t="s">
        <v>25</v>
      </c>
      <c r="C28" s="11">
        <v>3385200.17</v>
      </c>
      <c r="D28" s="1">
        <v>3124724.89</v>
      </c>
      <c r="E28" s="1">
        <v>3232782.22</v>
      </c>
      <c r="F28" s="1">
        <v>2298197.0700000003</v>
      </c>
      <c r="G28" s="1">
        <v>2000048.51</v>
      </c>
      <c r="H28" s="1">
        <v>1771683.41</v>
      </c>
      <c r="I28" s="1">
        <v>1818911.44</v>
      </c>
      <c r="J28" s="1">
        <v>2117423.79</v>
      </c>
      <c r="K28" s="1">
        <v>2344681.1</v>
      </c>
      <c r="L28" s="1">
        <v>2760858.6100000003</v>
      </c>
      <c r="M28" s="1">
        <v>2666244.2</v>
      </c>
      <c r="N28" s="1">
        <v>3260260.89</v>
      </c>
      <c r="O28" s="12">
        <f>SUM(C28:N28)</f>
        <v>30781016.3</v>
      </c>
      <c r="P28" s="10">
        <f>O28/O27-1</f>
        <v>0.003740891178520389</v>
      </c>
    </row>
    <row r="29" spans="2:16" s="27" customFormat="1" ht="15">
      <c r="B29" s="56" t="s">
        <v>27</v>
      </c>
      <c r="C29" s="11">
        <v>3187234.14</v>
      </c>
      <c r="D29" s="1">
        <v>2861601.1100000003</v>
      </c>
      <c r="E29" s="1">
        <v>3347415.04</v>
      </c>
      <c r="F29" s="1">
        <v>2613360.2</v>
      </c>
      <c r="G29" s="1">
        <v>1972183.7</v>
      </c>
      <c r="H29" s="1">
        <v>1827015.23</v>
      </c>
      <c r="I29" s="1">
        <v>1809865.58</v>
      </c>
      <c r="J29" s="1">
        <v>1983808.16</v>
      </c>
      <c r="K29" s="1">
        <v>2305764.93</v>
      </c>
      <c r="L29" s="1">
        <v>2536157.63</v>
      </c>
      <c r="M29" s="1">
        <v>3039784.92</v>
      </c>
      <c r="N29" s="1">
        <v>3256730.57</v>
      </c>
      <c r="O29" s="12">
        <f>SUM(C29:N29)</f>
        <v>30740921.21</v>
      </c>
      <c r="P29" s="10">
        <f>O29/O28-1</f>
        <v>-0.001302591493705818</v>
      </c>
    </row>
    <row r="30" spans="2:16" s="27" customFormat="1" ht="15.75" thickBot="1">
      <c r="B30" s="57" t="s">
        <v>32</v>
      </c>
      <c r="C30" s="22">
        <v>3249673.51</v>
      </c>
      <c r="D30" s="24">
        <v>2931181.81</v>
      </c>
      <c r="E30" s="24">
        <v>3167216.6</v>
      </c>
      <c r="F30" s="24">
        <v>2209930.19</v>
      </c>
      <c r="G30" s="24">
        <v>2101034.89</v>
      </c>
      <c r="H30" s="24">
        <v>1674991.85</v>
      </c>
      <c r="I30" s="24"/>
      <c r="J30" s="24"/>
      <c r="K30" s="24"/>
      <c r="L30" s="24"/>
      <c r="M30" s="24"/>
      <c r="N30" s="24"/>
      <c r="O30" s="25"/>
      <c r="P30" s="26"/>
    </row>
    <row r="31" spans="2:5" s="27" customFormat="1" ht="15.75" thickBot="1">
      <c r="B31" s="58" t="s">
        <v>24</v>
      </c>
      <c r="C31" s="59"/>
      <c r="D31" s="59"/>
      <c r="E31" s="60"/>
    </row>
    <row r="32" spans="2:15" ht="15.75" thickBot="1">
      <c r="B32"/>
      <c r="E32" s="21"/>
      <c r="G32" s="65" t="s">
        <v>29</v>
      </c>
      <c r="H32" s="66"/>
      <c r="I32" s="67"/>
      <c r="K32" s="27"/>
      <c r="L32" s="27"/>
      <c r="M32" s="27"/>
      <c r="N32" s="27"/>
      <c r="O32" s="27"/>
    </row>
    <row r="33" ht="15.75" thickBot="1"/>
    <row r="34" spans="2:16" ht="15.75" thickBot="1">
      <c r="B34" s="55" t="s">
        <v>1</v>
      </c>
      <c r="C34" s="4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  <c r="J34" s="4" t="s">
        <v>9</v>
      </c>
      <c r="K34" s="4" t="s">
        <v>10</v>
      </c>
      <c r="L34" s="4" t="s">
        <v>11</v>
      </c>
      <c r="M34" s="4" t="s">
        <v>12</v>
      </c>
      <c r="N34" s="4" t="s">
        <v>13</v>
      </c>
      <c r="O34" s="5" t="s">
        <v>14</v>
      </c>
      <c r="P34" s="6" t="s">
        <v>15</v>
      </c>
    </row>
    <row r="35" spans="2:16" ht="15">
      <c r="B35" s="56">
        <v>2007</v>
      </c>
      <c r="C35" s="7">
        <v>49071679.99999999</v>
      </c>
      <c r="D35" s="8">
        <v>43936229.99999999</v>
      </c>
      <c r="E35" s="8">
        <v>42158820</v>
      </c>
      <c r="F35" s="8">
        <v>37943530</v>
      </c>
      <c r="G35" s="8">
        <v>28260359.999999996</v>
      </c>
      <c r="H35" s="8">
        <v>28184880</v>
      </c>
      <c r="I35" s="8">
        <v>32826149.999999993</v>
      </c>
      <c r="J35" s="8">
        <v>34384990</v>
      </c>
      <c r="K35" s="8">
        <v>42609090</v>
      </c>
      <c r="L35" s="8">
        <v>55028709.99999999</v>
      </c>
      <c r="M35" s="8">
        <v>54201270.00000001</v>
      </c>
      <c r="N35" s="8">
        <v>52794400.00000001</v>
      </c>
      <c r="O35" s="9">
        <f aca="true" t="shared" si="3" ref="O35:O40">SUM(C35:N35)</f>
        <v>501400110</v>
      </c>
      <c r="P35" s="10"/>
    </row>
    <row r="36" spans="2:16" ht="15">
      <c r="B36" s="56">
        <v>2008</v>
      </c>
      <c r="C36" s="11">
        <v>59085900</v>
      </c>
      <c r="D36" s="1">
        <v>55724640</v>
      </c>
      <c r="E36" s="1">
        <v>48953630.00000001</v>
      </c>
      <c r="F36" s="1">
        <v>46688969.99999999</v>
      </c>
      <c r="G36" s="1">
        <v>38023560</v>
      </c>
      <c r="H36" s="1">
        <v>29999149.999999996</v>
      </c>
      <c r="I36" s="1">
        <v>40372940</v>
      </c>
      <c r="J36" s="1">
        <v>37439250</v>
      </c>
      <c r="K36" s="1">
        <v>44817159.99999999</v>
      </c>
      <c r="L36" s="1">
        <v>54033450.00000001</v>
      </c>
      <c r="M36" s="1">
        <v>56455450.00000001</v>
      </c>
      <c r="N36" s="1">
        <v>63934449.99999999</v>
      </c>
      <c r="O36" s="12">
        <f t="shared" si="3"/>
        <v>575528550</v>
      </c>
      <c r="P36" s="10">
        <f>+O36/O35-1</f>
        <v>0.14784288738987317</v>
      </c>
    </row>
    <row r="37" spans="2:16" ht="15">
      <c r="B37" s="56">
        <v>2009</v>
      </c>
      <c r="C37" s="11">
        <v>60827950</v>
      </c>
      <c r="D37" s="1">
        <v>55846320</v>
      </c>
      <c r="E37" s="1">
        <v>55646980</v>
      </c>
      <c r="F37" s="1">
        <v>53895660</v>
      </c>
      <c r="G37" s="1">
        <v>43230230</v>
      </c>
      <c r="H37" s="1">
        <v>34610070</v>
      </c>
      <c r="I37" s="1">
        <v>38695290</v>
      </c>
      <c r="J37" s="1">
        <v>42939010</v>
      </c>
      <c r="K37" s="1">
        <v>45403370</v>
      </c>
      <c r="L37" s="1">
        <v>51313670</v>
      </c>
      <c r="M37" s="1">
        <v>53416679.99999999</v>
      </c>
      <c r="N37" s="1">
        <v>59094500</v>
      </c>
      <c r="O37" s="12">
        <f t="shared" si="3"/>
        <v>594919730</v>
      </c>
      <c r="P37" s="10">
        <f>+O37/O36-1</f>
        <v>0.03369282027798626</v>
      </c>
    </row>
    <row r="38" spans="2:16" ht="15">
      <c r="B38" s="56">
        <v>2010</v>
      </c>
      <c r="C38" s="11">
        <v>62334260</v>
      </c>
      <c r="D38" s="1">
        <v>62316570</v>
      </c>
      <c r="E38" s="1">
        <v>64815039.99999999</v>
      </c>
      <c r="F38" s="1">
        <v>53012760.00000001</v>
      </c>
      <c r="G38" s="1">
        <v>42611810</v>
      </c>
      <c r="H38" s="1">
        <v>43348360</v>
      </c>
      <c r="I38" s="1">
        <v>37444610</v>
      </c>
      <c r="J38" s="1">
        <v>44018960</v>
      </c>
      <c r="K38" s="1">
        <v>54170060</v>
      </c>
      <c r="L38" s="1">
        <v>58662360</v>
      </c>
      <c r="M38" s="1">
        <v>62519439.99999999</v>
      </c>
      <c r="N38" s="1">
        <v>69676770</v>
      </c>
      <c r="O38" s="12">
        <f t="shared" si="3"/>
        <v>654931000</v>
      </c>
      <c r="P38" s="10">
        <f>+O38/O37-1</f>
        <v>0.10087288582612652</v>
      </c>
    </row>
    <row r="39" spans="2:16" ht="15">
      <c r="B39" s="56">
        <v>2011</v>
      </c>
      <c r="C39" s="11">
        <v>74028950.00000001</v>
      </c>
      <c r="D39" s="1">
        <v>67221049.99999999</v>
      </c>
      <c r="E39" s="1">
        <v>69150000</v>
      </c>
      <c r="F39" s="1">
        <v>58730750.00000001</v>
      </c>
      <c r="G39" s="1">
        <v>49751969.99999999</v>
      </c>
      <c r="H39" s="1">
        <v>41834359.99999999</v>
      </c>
      <c r="I39" s="1">
        <v>44545490</v>
      </c>
      <c r="J39" s="1">
        <v>51274259.99999999</v>
      </c>
      <c r="K39" s="1">
        <v>55301230.00000001</v>
      </c>
      <c r="L39" s="1">
        <v>64165250</v>
      </c>
      <c r="M39" s="1">
        <v>71798710</v>
      </c>
      <c r="N39" s="1">
        <v>73815740</v>
      </c>
      <c r="O39" s="12">
        <f t="shared" si="3"/>
        <v>721617760</v>
      </c>
      <c r="P39" s="10">
        <f>+O39/O38-1</f>
        <v>0.10182257367570013</v>
      </c>
    </row>
    <row r="40" spans="2:16" ht="15">
      <c r="B40" s="56">
        <v>2012</v>
      </c>
      <c r="C40" s="11">
        <v>81153420</v>
      </c>
      <c r="D40" s="1">
        <v>80077890</v>
      </c>
      <c r="E40" s="1">
        <v>75614630</v>
      </c>
      <c r="F40" s="1">
        <v>66409879.99999999</v>
      </c>
      <c r="G40" s="1">
        <v>57932829.99999999</v>
      </c>
      <c r="H40" s="1">
        <v>45757340.00000001</v>
      </c>
      <c r="I40" s="1">
        <v>52033070</v>
      </c>
      <c r="J40" s="1">
        <v>57873860</v>
      </c>
      <c r="K40" s="1">
        <v>63659530</v>
      </c>
      <c r="L40" s="1">
        <v>81391939.99999999</v>
      </c>
      <c r="M40" s="1">
        <v>85937010.00000001</v>
      </c>
      <c r="N40" s="1">
        <v>81553750</v>
      </c>
      <c r="O40" s="12">
        <f t="shared" si="3"/>
        <v>829395150</v>
      </c>
      <c r="P40" s="10">
        <f>+O40/O39-1</f>
        <v>0.1493552348268148</v>
      </c>
    </row>
    <row r="41" spans="2:16" ht="15">
      <c r="B41" s="56">
        <v>2013</v>
      </c>
      <c r="C41" s="11">
        <v>94648650</v>
      </c>
      <c r="D41" s="1">
        <v>84112530.00000001</v>
      </c>
      <c r="E41" s="1">
        <v>76793070.00000001</v>
      </c>
      <c r="F41" s="1">
        <v>76258739.99999999</v>
      </c>
      <c r="G41" s="1">
        <v>64137079.99999999</v>
      </c>
      <c r="H41" s="1">
        <v>55629330</v>
      </c>
      <c r="I41" s="1">
        <v>54888439.99999999</v>
      </c>
      <c r="J41" s="1">
        <v>64067390.00000001</v>
      </c>
      <c r="K41" s="1">
        <v>71783200</v>
      </c>
      <c r="L41" s="1">
        <v>89422460</v>
      </c>
      <c r="M41" s="1">
        <v>87516680.00000001</v>
      </c>
      <c r="N41" s="1">
        <v>89017500</v>
      </c>
      <c r="O41" s="12">
        <f aca="true" t="shared" si="4" ref="O41:O46">SUM(C41:N41)</f>
        <v>908275070</v>
      </c>
      <c r="P41" s="10">
        <f aca="true" t="shared" si="5" ref="P41:P46">O41/O40-1</f>
        <v>0.09510535478776316</v>
      </c>
    </row>
    <row r="42" spans="2:16" ht="15">
      <c r="B42" s="56">
        <v>2014</v>
      </c>
      <c r="C42" s="11">
        <v>96903700.00000001</v>
      </c>
      <c r="D42" s="1">
        <v>83940590</v>
      </c>
      <c r="E42" s="1">
        <v>89987370</v>
      </c>
      <c r="F42" s="1">
        <v>78093370</v>
      </c>
      <c r="G42" s="1">
        <v>64723380</v>
      </c>
      <c r="H42" s="1">
        <v>56397460</v>
      </c>
      <c r="I42" s="1">
        <v>67555739.99999999</v>
      </c>
      <c r="J42" s="1">
        <v>67913220</v>
      </c>
      <c r="K42" s="1">
        <v>78341890.00000001</v>
      </c>
      <c r="L42" s="1">
        <v>95968790.00000001</v>
      </c>
      <c r="M42" s="1">
        <v>91052930</v>
      </c>
      <c r="N42" s="1">
        <v>100585100</v>
      </c>
      <c r="O42" s="12">
        <f t="shared" si="4"/>
        <v>971463540</v>
      </c>
      <c r="P42" s="10">
        <f t="shared" si="5"/>
        <v>0.06956975049419767</v>
      </c>
    </row>
    <row r="43" spans="2:16" ht="15">
      <c r="B43" s="56">
        <v>2015</v>
      </c>
      <c r="C43" s="11">
        <v>95395769.99999999</v>
      </c>
      <c r="D43" s="1">
        <v>98438110.00000001</v>
      </c>
      <c r="E43" s="1">
        <v>108327290.00000001</v>
      </c>
      <c r="F43" s="1">
        <v>89580950.00000001</v>
      </c>
      <c r="G43" s="1">
        <v>73862550</v>
      </c>
      <c r="H43" s="1">
        <v>65241810</v>
      </c>
      <c r="I43" s="1">
        <v>69636900</v>
      </c>
      <c r="J43" s="1">
        <v>73333640</v>
      </c>
      <c r="K43" s="1">
        <v>80878450</v>
      </c>
      <c r="L43" s="1">
        <v>88717620</v>
      </c>
      <c r="M43" s="1">
        <v>96924030.00000001</v>
      </c>
      <c r="N43" s="1">
        <v>109647810.00000001</v>
      </c>
      <c r="O43" s="12">
        <f t="shared" si="4"/>
        <v>1049984930</v>
      </c>
      <c r="P43" s="10">
        <f t="shared" si="5"/>
        <v>0.08082793307919722</v>
      </c>
    </row>
    <row r="44" spans="2:16" ht="15">
      <c r="B44" s="56">
        <v>2016</v>
      </c>
      <c r="C44" s="11">
        <v>107224180.00000001</v>
      </c>
      <c r="D44" s="1">
        <v>114041190</v>
      </c>
      <c r="E44" s="1">
        <v>98443840.00000001</v>
      </c>
      <c r="F44" s="1">
        <v>86507360</v>
      </c>
      <c r="G44" s="1">
        <v>69805080</v>
      </c>
      <c r="H44" s="1">
        <v>63942790</v>
      </c>
      <c r="I44" s="1">
        <v>73351860</v>
      </c>
      <c r="J44" s="1">
        <v>87641710</v>
      </c>
      <c r="K44" s="1">
        <v>88040099.99999999</v>
      </c>
      <c r="L44" s="1">
        <v>102156939.99999999</v>
      </c>
      <c r="M44" s="1">
        <v>110117840</v>
      </c>
      <c r="N44" s="1">
        <v>125326709.99999999</v>
      </c>
      <c r="O44" s="12">
        <f t="shared" si="4"/>
        <v>1126599600</v>
      </c>
      <c r="P44" s="10">
        <f t="shared" si="5"/>
        <v>0.07296739963686916</v>
      </c>
    </row>
    <row r="45" spans="2:16" ht="15">
      <c r="B45" s="56">
        <v>2017</v>
      </c>
      <c r="C45" s="11">
        <v>113741420.00000001</v>
      </c>
      <c r="D45" s="1">
        <v>117141750</v>
      </c>
      <c r="E45" s="1">
        <v>119100900</v>
      </c>
      <c r="F45" s="1">
        <v>93184860</v>
      </c>
      <c r="G45" s="1">
        <v>87557890</v>
      </c>
      <c r="H45" s="1">
        <v>75075300</v>
      </c>
      <c r="I45" s="1">
        <v>80231970.00000001</v>
      </c>
      <c r="J45" s="1">
        <v>89878499.99999999</v>
      </c>
      <c r="K45" s="1">
        <v>95390690</v>
      </c>
      <c r="L45" s="1">
        <v>112478720</v>
      </c>
      <c r="M45" s="1">
        <v>117336650</v>
      </c>
      <c r="N45" s="1">
        <v>123651739.99999999</v>
      </c>
      <c r="O45" s="12">
        <f t="shared" si="4"/>
        <v>1224770390</v>
      </c>
      <c r="P45" s="10">
        <f t="shared" si="5"/>
        <v>0.0871390243703265</v>
      </c>
    </row>
    <row r="46" spans="2:16" s="27" customFormat="1" ht="15">
      <c r="B46" s="56">
        <v>2018</v>
      </c>
      <c r="C46" s="11">
        <v>127185170</v>
      </c>
      <c r="D46" s="1">
        <v>112785570</v>
      </c>
      <c r="E46" s="1">
        <v>112811770</v>
      </c>
      <c r="F46" s="1">
        <v>109607080</v>
      </c>
      <c r="G46" s="1">
        <v>92773310</v>
      </c>
      <c r="H46" s="1">
        <v>70483180</v>
      </c>
      <c r="I46" s="1">
        <v>79081320</v>
      </c>
      <c r="J46" s="1">
        <v>85520050</v>
      </c>
      <c r="K46" s="1">
        <v>90678240</v>
      </c>
      <c r="L46" s="1">
        <v>120939510</v>
      </c>
      <c r="M46" s="1">
        <v>112037720</v>
      </c>
      <c r="N46" s="1">
        <v>108357440</v>
      </c>
      <c r="O46" s="12">
        <f t="shared" si="4"/>
        <v>1222260360</v>
      </c>
      <c r="P46" s="10">
        <f t="shared" si="5"/>
        <v>-0.0020493882122673</v>
      </c>
    </row>
    <row r="47" spans="2:16" s="27" customFormat="1" ht="15">
      <c r="B47" s="56">
        <v>2019</v>
      </c>
      <c r="C47" s="11">
        <v>115622360</v>
      </c>
      <c r="D47" s="1">
        <v>117737820</v>
      </c>
      <c r="E47" s="1">
        <v>103797680</v>
      </c>
      <c r="F47" s="1">
        <v>94909450</v>
      </c>
      <c r="G47" s="1">
        <v>89492970</v>
      </c>
      <c r="H47" s="1">
        <v>69896580</v>
      </c>
      <c r="I47" s="1">
        <v>74477340</v>
      </c>
      <c r="J47" s="1">
        <v>79752670</v>
      </c>
      <c r="K47" s="1">
        <v>90865190</v>
      </c>
      <c r="L47" s="1">
        <v>106070920</v>
      </c>
      <c r="M47" s="1">
        <v>116947650</v>
      </c>
      <c r="N47" s="1">
        <v>119152390</v>
      </c>
      <c r="O47" s="12">
        <f>SUM(C47:N47)</f>
        <v>1178723020</v>
      </c>
      <c r="P47" s="10">
        <f>O47/O46-1</f>
        <v>-0.03562034851559781</v>
      </c>
    </row>
    <row r="48" spans="2:16" s="27" customFormat="1" ht="15">
      <c r="B48" s="56" t="s">
        <v>25</v>
      </c>
      <c r="C48" s="11">
        <v>125030920</v>
      </c>
      <c r="D48" s="1">
        <v>115415520</v>
      </c>
      <c r="E48" s="1">
        <v>118833940</v>
      </c>
      <c r="F48" s="1">
        <v>83231580</v>
      </c>
      <c r="G48" s="1">
        <v>78550590</v>
      </c>
      <c r="H48" s="1">
        <v>75211480</v>
      </c>
      <c r="I48" s="1">
        <v>76272210</v>
      </c>
      <c r="J48" s="1">
        <v>90969020</v>
      </c>
      <c r="K48" s="1">
        <v>101177740</v>
      </c>
      <c r="L48" s="1">
        <v>116414750</v>
      </c>
      <c r="M48" s="1">
        <v>115655910</v>
      </c>
      <c r="N48" s="1">
        <v>137021250</v>
      </c>
      <c r="O48" s="12">
        <f>SUM(C48:N48)</f>
        <v>1233784910</v>
      </c>
      <c r="P48" s="10">
        <f>O48/O47-1</f>
        <v>0.04671317100432981</v>
      </c>
    </row>
    <row r="49" spans="2:16" s="27" customFormat="1" ht="15">
      <c r="B49" s="56" t="s">
        <v>27</v>
      </c>
      <c r="C49" s="11">
        <v>122844690</v>
      </c>
      <c r="D49" s="1">
        <v>114871350</v>
      </c>
      <c r="E49" s="1">
        <v>137872467.8</v>
      </c>
      <c r="F49" s="1">
        <v>110951767.85</v>
      </c>
      <c r="G49" s="1">
        <v>87606025.49000001</v>
      </c>
      <c r="H49" s="1">
        <v>84168872.32</v>
      </c>
      <c r="I49" s="1">
        <v>80646037.11</v>
      </c>
      <c r="J49" s="1">
        <v>92495921.81</v>
      </c>
      <c r="K49" s="1">
        <v>108079262.66</v>
      </c>
      <c r="L49" s="1">
        <v>118670311.82</v>
      </c>
      <c r="M49" s="1">
        <v>133656060.56</v>
      </c>
      <c r="N49" s="1">
        <v>141618181.52</v>
      </c>
      <c r="O49" s="12">
        <f>SUM(C49:N49)</f>
        <v>1333480948.94</v>
      </c>
      <c r="P49" s="10">
        <f>O49/O48-1</f>
        <v>0.08080503994817057</v>
      </c>
    </row>
    <row r="50" spans="2:16" s="27" customFormat="1" ht="15.75" thickBot="1">
      <c r="B50" s="57" t="s">
        <v>32</v>
      </c>
      <c r="C50" s="22">
        <v>137815155.98</v>
      </c>
      <c r="D50" s="24">
        <v>125052794.35</v>
      </c>
      <c r="E50" s="24">
        <v>139410196.6</v>
      </c>
      <c r="F50" s="24">
        <v>100505663.28</v>
      </c>
      <c r="G50" s="24">
        <v>99987518.6</v>
      </c>
      <c r="H50" s="24">
        <v>83120260.82</v>
      </c>
      <c r="I50" s="24"/>
      <c r="J50" s="24"/>
      <c r="K50" s="24"/>
      <c r="L50" s="24"/>
      <c r="M50" s="24"/>
      <c r="N50" s="24"/>
      <c r="O50" s="25"/>
      <c r="P50" s="26"/>
    </row>
    <row r="51" ht="15.75" thickBot="1">
      <c r="B51" s="58" t="s">
        <v>0</v>
      </c>
    </row>
    <row r="52" spans="2:9" ht="15.75" thickBot="1">
      <c r="B52" s="58"/>
      <c r="G52" s="65" t="s">
        <v>19</v>
      </c>
      <c r="H52" s="66"/>
      <c r="I52" s="67"/>
    </row>
    <row r="53" ht="15.75" thickBot="1"/>
    <row r="54" spans="2:18" ht="15.75" thickBot="1">
      <c r="B54" s="55" t="s">
        <v>1</v>
      </c>
      <c r="C54" s="4" t="s">
        <v>2</v>
      </c>
      <c r="D54" s="4" t="s">
        <v>3</v>
      </c>
      <c r="E54" s="4" t="s">
        <v>4</v>
      </c>
      <c r="F54" s="4" t="s">
        <v>5</v>
      </c>
      <c r="G54" s="4" t="s">
        <v>6</v>
      </c>
      <c r="H54" s="4" t="s">
        <v>7</v>
      </c>
      <c r="I54" s="4" t="s">
        <v>8</v>
      </c>
      <c r="J54" s="4" t="s">
        <v>9</v>
      </c>
      <c r="K54" s="4" t="s">
        <v>10</v>
      </c>
      <c r="L54" s="4" t="s">
        <v>11</v>
      </c>
      <c r="M54" s="4" t="s">
        <v>12</v>
      </c>
      <c r="N54" s="4" t="s">
        <v>13</v>
      </c>
      <c r="O54" s="5" t="s">
        <v>16</v>
      </c>
      <c r="P54" s="6" t="s">
        <v>15</v>
      </c>
      <c r="Q54" s="5" t="s">
        <v>26</v>
      </c>
      <c r="R54" s="61" t="s">
        <v>15</v>
      </c>
    </row>
    <row r="55" spans="2:18" ht="15">
      <c r="B55" s="56">
        <v>2007</v>
      </c>
      <c r="C55" s="13">
        <v>20.02521940474043</v>
      </c>
      <c r="D55" s="14">
        <v>18.139653961158483</v>
      </c>
      <c r="E55" s="14">
        <v>18.44330153437165</v>
      </c>
      <c r="F55" s="14">
        <v>20.03788677735522</v>
      </c>
      <c r="G55" s="14">
        <v>21.863143109391373</v>
      </c>
      <c r="H55" s="14">
        <v>21.07971058933692</v>
      </c>
      <c r="I55" s="14">
        <v>21.653107535888147</v>
      </c>
      <c r="J55" s="14">
        <v>20.852633598028945</v>
      </c>
      <c r="K55" s="14">
        <v>22.570793606263724</v>
      </c>
      <c r="L55" s="14">
        <v>25.528543231929028</v>
      </c>
      <c r="M55" s="14">
        <v>22.407515354162744</v>
      </c>
      <c r="N55" s="14">
        <v>24.73133441107182</v>
      </c>
      <c r="O55" s="15">
        <f aca="true" t="shared" si="6" ref="O55:O60">+O35/O15</f>
        <v>21.387458642954673</v>
      </c>
      <c r="P55" s="10"/>
      <c r="Q55" s="15">
        <f aca="true" t="shared" si="7" ref="Q55:Q69">SUM(C35:N35)/SUM(C15:N15)</f>
        <v>21.387458642954673</v>
      </c>
      <c r="R55" s="10"/>
    </row>
    <row r="56" spans="2:18" ht="15">
      <c r="B56" s="56">
        <v>2008</v>
      </c>
      <c r="C56" s="16">
        <v>21.740925413038173</v>
      </c>
      <c r="D56" s="17">
        <v>21.446692165527583</v>
      </c>
      <c r="E56" s="17">
        <v>22.962409640588717</v>
      </c>
      <c r="F56" s="17">
        <v>23.469908189363956</v>
      </c>
      <c r="G56" s="17">
        <v>24.528306511907243</v>
      </c>
      <c r="H56" s="17">
        <v>25.610792010572432</v>
      </c>
      <c r="I56" s="17">
        <v>24.657260335079798</v>
      </c>
      <c r="J56" s="17">
        <v>25.0015893422714</v>
      </c>
      <c r="K56" s="17">
        <v>24.017147679556434</v>
      </c>
      <c r="L56" s="17">
        <v>23.10635557397218</v>
      </c>
      <c r="M56" s="17">
        <v>21.758121605559676</v>
      </c>
      <c r="N56" s="17">
        <v>23.74387736192056</v>
      </c>
      <c r="O56" s="18">
        <f t="shared" si="6"/>
        <v>23.220393971511722</v>
      </c>
      <c r="P56" s="10">
        <f>+O56/O55-1</f>
        <v>0.0857014084354919</v>
      </c>
      <c r="Q56" s="18">
        <f t="shared" si="7"/>
        <v>23.220393971511722</v>
      </c>
      <c r="R56" s="10">
        <f>+Q56/Q55-1</f>
        <v>0.0857014084354919</v>
      </c>
    </row>
    <row r="57" spans="2:18" ht="15">
      <c r="B57" s="56">
        <v>2009</v>
      </c>
      <c r="C57" s="16">
        <v>20.903566942948075</v>
      </c>
      <c r="D57" s="17">
        <v>21.162155918942958</v>
      </c>
      <c r="E57" s="17">
        <v>21.480758912200113</v>
      </c>
      <c r="F57" s="17">
        <v>21.919475920472504</v>
      </c>
      <c r="G57" s="17">
        <v>23.01642393865727</v>
      </c>
      <c r="H57" s="17">
        <v>23.400408509050145</v>
      </c>
      <c r="I57" s="17">
        <v>27.461873383224926</v>
      </c>
      <c r="J57" s="17">
        <v>23.540821899543612</v>
      </c>
      <c r="K57" s="17">
        <v>23.488405659147485</v>
      </c>
      <c r="L57" s="17">
        <v>22.401064312780484</v>
      </c>
      <c r="M57" s="17">
        <v>21.120092386971027</v>
      </c>
      <c r="N57" s="17">
        <v>21.62153479912932</v>
      </c>
      <c r="O57" s="18">
        <f t="shared" si="6"/>
        <v>22.30284139797926</v>
      </c>
      <c r="P57" s="10">
        <f>+O57/O56-1</f>
        <v>-0.03951494426227975</v>
      </c>
      <c r="Q57" s="18">
        <f t="shared" si="7"/>
        <v>22.30284139797926</v>
      </c>
      <c r="R57" s="10">
        <f>+Q57/Q56-1</f>
        <v>-0.03951494426227975</v>
      </c>
    </row>
    <row r="58" spans="2:18" ht="15">
      <c r="B58" s="56">
        <v>2010</v>
      </c>
      <c r="C58" s="16">
        <v>20.66713857773519</v>
      </c>
      <c r="D58" s="17">
        <v>20.78605429821691</v>
      </c>
      <c r="E58" s="17">
        <v>21.330040669054988</v>
      </c>
      <c r="F58" s="17">
        <v>22.26006175050462</v>
      </c>
      <c r="G58" s="17">
        <v>22.765041732356238</v>
      </c>
      <c r="H58" s="17">
        <v>22.29840145019681</v>
      </c>
      <c r="I58" s="17">
        <v>23.34957999626353</v>
      </c>
      <c r="J58" s="17">
        <v>24.14960600978406</v>
      </c>
      <c r="K58" s="17">
        <v>23.9584647280662</v>
      </c>
      <c r="L58" s="17">
        <v>23.313568069978903</v>
      </c>
      <c r="M58" s="17">
        <v>22.76731717247198</v>
      </c>
      <c r="N58" s="17">
        <v>21.989026468513675</v>
      </c>
      <c r="O58" s="18">
        <f t="shared" si="6"/>
        <v>22.300468414506724</v>
      </c>
      <c r="P58" s="10">
        <f>+O58/O57-1</f>
        <v>-0.00010639825797043034</v>
      </c>
      <c r="Q58" s="18">
        <f t="shared" si="7"/>
        <v>22.300468414506724</v>
      </c>
      <c r="R58" s="10">
        <f>+Q58/Q57-1</f>
        <v>-0.00010639825797043034</v>
      </c>
    </row>
    <row r="59" spans="2:18" ht="17.25" customHeight="1">
      <c r="B59" s="56">
        <v>2011</v>
      </c>
      <c r="C59" s="16">
        <v>21.79676109021273</v>
      </c>
      <c r="D59" s="17">
        <v>22.510602957944805</v>
      </c>
      <c r="E59" s="17">
        <v>23.10161825583083</v>
      </c>
      <c r="F59" s="17">
        <v>23.38805476231342</v>
      </c>
      <c r="G59" s="17">
        <v>24.49120369868988</v>
      </c>
      <c r="H59" s="17">
        <v>24.53986535276999</v>
      </c>
      <c r="I59" s="17">
        <v>25.936027304580925</v>
      </c>
      <c r="J59" s="17">
        <v>25.56817263839425</v>
      </c>
      <c r="K59" s="17">
        <v>25.6967697225628</v>
      </c>
      <c r="L59" s="17">
        <v>24.32671127055649</v>
      </c>
      <c r="M59" s="17">
        <v>24.25227089863922</v>
      </c>
      <c r="N59" s="17">
        <v>23.464840629236193</v>
      </c>
      <c r="O59" s="18">
        <f t="shared" si="6"/>
        <v>23.861399456832284</v>
      </c>
      <c r="P59" s="10">
        <f>+O59/O58-1</f>
        <v>0.06999543746400216</v>
      </c>
      <c r="Q59" s="18">
        <f t="shared" si="7"/>
        <v>23.861399456832284</v>
      </c>
      <c r="R59" s="10">
        <f>+Q59/Q58-1</f>
        <v>0.06999543746400216</v>
      </c>
    </row>
    <row r="60" spans="2:18" ht="17.25" customHeight="1">
      <c r="B60" s="56">
        <v>2012</v>
      </c>
      <c r="C60" s="16">
        <v>24.22290726035152</v>
      </c>
      <c r="D60" s="17">
        <v>24.541064410355037</v>
      </c>
      <c r="E60" s="17">
        <v>25.003763313783768</v>
      </c>
      <c r="F60" s="17">
        <v>25.62201647022924</v>
      </c>
      <c r="G60" s="17">
        <v>26.71026994750625</v>
      </c>
      <c r="H60" s="17">
        <v>26.40194196186915</v>
      </c>
      <c r="I60" s="17">
        <v>27.82587837647018</v>
      </c>
      <c r="J60" s="17">
        <v>26.950610825565093</v>
      </c>
      <c r="K60" s="17">
        <v>27.624733699354643</v>
      </c>
      <c r="L60" s="17">
        <v>26.56816608884268</v>
      </c>
      <c r="M60" s="17">
        <v>25.7689693200301</v>
      </c>
      <c r="N60" s="17">
        <v>24.94379317664199</v>
      </c>
      <c r="O60" s="18">
        <f t="shared" si="6"/>
        <v>25.82089679564863</v>
      </c>
      <c r="P60" s="10">
        <f>+O60/O59-1</f>
        <v>0.08211996711933334</v>
      </c>
      <c r="Q60" s="18">
        <f t="shared" si="7"/>
        <v>25.82089679564863</v>
      </c>
      <c r="R60" s="10">
        <f>+Q60/Q59-1</f>
        <v>0.08211996711933334</v>
      </c>
    </row>
    <row r="61" spans="2:18" ht="17.25" customHeight="1">
      <c r="B61" s="56">
        <v>2013</v>
      </c>
      <c r="C61" s="16">
        <v>25.376818554494562</v>
      </c>
      <c r="D61" s="17">
        <v>25.970508566366693</v>
      </c>
      <c r="E61" s="17">
        <v>27.432679683852424</v>
      </c>
      <c r="F61" s="17">
        <v>26.841735870575608</v>
      </c>
      <c r="G61" s="17">
        <v>27.942295617678315</v>
      </c>
      <c r="H61" s="17">
        <v>29.761849159824596</v>
      </c>
      <c r="I61" s="17">
        <v>28.003997221214323</v>
      </c>
      <c r="J61" s="17">
        <v>29.71894988889614</v>
      </c>
      <c r="K61" s="17">
        <v>28.732332294615233</v>
      </c>
      <c r="L61" s="17">
        <v>28.98973654426216</v>
      </c>
      <c r="M61" s="17">
        <v>29.47160591983099</v>
      </c>
      <c r="N61" s="17">
        <v>27.565850362719893</v>
      </c>
      <c r="O61" s="18">
        <f aca="true" t="shared" si="8" ref="O61:O66">AVERAGE(C61:N61)</f>
        <v>27.98402997369425</v>
      </c>
      <c r="P61" s="10">
        <f aca="true" t="shared" si="9" ref="P61:P66">O61/O60-1</f>
        <v>0.08377451779328404</v>
      </c>
      <c r="Q61" s="18">
        <f t="shared" si="7"/>
        <v>27.800714685606764</v>
      </c>
      <c r="R61" s="10">
        <f aca="true" t="shared" si="10" ref="R61:R66">Q61/Q60-1</f>
        <v>0.07667502432726403</v>
      </c>
    </row>
    <row r="62" spans="2:18" ht="17.25" customHeight="1">
      <c r="B62" s="56">
        <v>2014</v>
      </c>
      <c r="C62" s="16">
        <v>27.738378920310208</v>
      </c>
      <c r="D62" s="17">
        <v>27.251789136046405</v>
      </c>
      <c r="E62" s="17">
        <v>29.42225001729045</v>
      </c>
      <c r="F62" s="17">
        <v>28.858584408535283</v>
      </c>
      <c r="G62" s="17">
        <v>30.448584860424738</v>
      </c>
      <c r="H62" s="17">
        <v>29.915169541701395</v>
      </c>
      <c r="I62" s="17">
        <v>31.04289103157978</v>
      </c>
      <c r="J62" s="17">
        <v>31.660562278165713</v>
      </c>
      <c r="K62" s="17">
        <v>31.698746556435495</v>
      </c>
      <c r="L62" s="17">
        <v>30.75686411597058</v>
      </c>
      <c r="M62" s="17">
        <v>30.395403906150065</v>
      </c>
      <c r="N62" s="17">
        <v>29.65082237580276</v>
      </c>
      <c r="O62" s="18">
        <f t="shared" si="8"/>
        <v>29.903337262367742</v>
      </c>
      <c r="P62" s="10">
        <f t="shared" si="9"/>
        <v>0.06858580735075304</v>
      </c>
      <c r="Q62" s="18">
        <f t="shared" si="7"/>
        <v>29.75385362975918</v>
      </c>
      <c r="R62" s="10">
        <f t="shared" si="10"/>
        <v>0.0702549904288472</v>
      </c>
    </row>
    <row r="63" spans="2:18" ht="17.25" customHeight="1">
      <c r="B63" s="56">
        <v>2015</v>
      </c>
      <c r="C63" s="16">
        <v>29.28361495034245</v>
      </c>
      <c r="D63" s="17">
        <v>28.877132251863973</v>
      </c>
      <c r="E63" s="17">
        <v>30.267051566200962</v>
      </c>
      <c r="F63" s="17">
        <v>31.453733777556845</v>
      </c>
      <c r="G63" s="17">
        <v>31.52310075062977</v>
      </c>
      <c r="H63" s="17">
        <v>31.49333069988684</v>
      </c>
      <c r="I63" s="17">
        <v>33.493171749385546</v>
      </c>
      <c r="J63" s="17">
        <v>32.45542857835293</v>
      </c>
      <c r="K63" s="17">
        <v>32.48703141896364</v>
      </c>
      <c r="L63" s="17">
        <v>32.93813808912612</v>
      </c>
      <c r="M63" s="17">
        <v>32.68280011931087</v>
      </c>
      <c r="N63" s="17">
        <v>30.93915832809598</v>
      </c>
      <c r="O63" s="18">
        <f t="shared" si="8"/>
        <v>31.491141023309655</v>
      </c>
      <c r="P63" s="10">
        <f t="shared" si="9"/>
        <v>0.05309787824050338</v>
      </c>
      <c r="Q63" s="18">
        <f t="shared" si="7"/>
        <v>31.305852968284615</v>
      </c>
      <c r="R63" s="10">
        <f t="shared" si="10"/>
        <v>0.052161288343945955</v>
      </c>
    </row>
    <row r="64" spans="2:18" ht="17.25" customHeight="1">
      <c r="B64" s="56">
        <v>2016</v>
      </c>
      <c r="C64" s="16">
        <v>30.723125616052094</v>
      </c>
      <c r="D64" s="17">
        <v>29.23405988374204</v>
      </c>
      <c r="E64" s="17">
        <v>30.12724315874455</v>
      </c>
      <c r="F64" s="17">
        <v>32.66431482464139</v>
      </c>
      <c r="G64" s="17">
        <v>33.65385136899762</v>
      </c>
      <c r="H64" s="17">
        <v>32.851404798406726</v>
      </c>
      <c r="I64" s="17">
        <v>34.46142860408707</v>
      </c>
      <c r="J64" s="17">
        <v>34.083070418725725</v>
      </c>
      <c r="K64" s="17">
        <v>32.686739690507636</v>
      </c>
      <c r="L64" s="17">
        <v>33.77622980850162</v>
      </c>
      <c r="M64" s="17">
        <v>33.07440311312769</v>
      </c>
      <c r="N64" s="17">
        <v>32.7292162617211</v>
      </c>
      <c r="O64" s="18">
        <f t="shared" si="8"/>
        <v>32.50542396227127</v>
      </c>
      <c r="P64" s="10">
        <f t="shared" si="9"/>
        <v>0.032208516617763916</v>
      </c>
      <c r="Q64" s="18">
        <f t="shared" si="7"/>
        <v>32.276999300854335</v>
      </c>
      <c r="R64" s="10">
        <f t="shared" si="10"/>
        <v>0.031021238538159857</v>
      </c>
    </row>
    <row r="65" spans="2:18" ht="17.25" customHeight="1">
      <c r="B65" s="56">
        <v>2017</v>
      </c>
      <c r="C65" s="16">
        <v>32.254829321961026</v>
      </c>
      <c r="D65" s="17">
        <v>33.880493098018455</v>
      </c>
      <c r="E65" s="17">
        <v>30.51321135080528</v>
      </c>
      <c r="F65" s="17">
        <v>34.20674427989216</v>
      </c>
      <c r="G65" s="17">
        <v>35.8410036914872</v>
      </c>
      <c r="H65" s="17">
        <v>35.6851265956357</v>
      </c>
      <c r="I65" s="17">
        <v>35.78659566152398</v>
      </c>
      <c r="J65" s="17">
        <v>36.308360857062574</v>
      </c>
      <c r="K65" s="17">
        <v>35.985425823113225</v>
      </c>
      <c r="L65" s="17">
        <v>37.03314242544333</v>
      </c>
      <c r="M65" s="17">
        <v>35.80964155829564</v>
      </c>
      <c r="N65" s="17">
        <v>34.77332711919896</v>
      </c>
      <c r="O65" s="18">
        <f t="shared" si="8"/>
        <v>34.83982514853646</v>
      </c>
      <c r="P65" s="10">
        <f t="shared" si="9"/>
        <v>0.0718157433963853</v>
      </c>
      <c r="Q65" s="18">
        <f t="shared" si="7"/>
        <v>34.601856260776884</v>
      </c>
      <c r="R65" s="10">
        <f t="shared" si="10"/>
        <v>0.07202828671440376</v>
      </c>
    </row>
    <row r="66" spans="2:18" s="27" customFormat="1" ht="17.25" customHeight="1">
      <c r="B66" s="56">
        <v>2018</v>
      </c>
      <c r="C66" s="16">
        <v>35.27535567182335</v>
      </c>
      <c r="D66" s="17">
        <v>34.97971084676878</v>
      </c>
      <c r="E66" s="17">
        <v>34.32040412635098</v>
      </c>
      <c r="F66" s="17">
        <v>36.91273477138214</v>
      </c>
      <c r="G66" s="17">
        <v>38.1202473427228</v>
      </c>
      <c r="H66" s="17">
        <v>37.44369687337456</v>
      </c>
      <c r="I66" s="17">
        <v>38.21174603474952</v>
      </c>
      <c r="J66" s="17">
        <v>38.99364216605124</v>
      </c>
      <c r="K66" s="17">
        <v>37.35647823279434</v>
      </c>
      <c r="L66" s="17">
        <v>37.996211793125</v>
      </c>
      <c r="M66" s="17">
        <v>33.40149654986584</v>
      </c>
      <c r="N66" s="17">
        <v>37.70407556412081</v>
      </c>
      <c r="O66" s="18">
        <f t="shared" si="8"/>
        <v>36.72631666442744</v>
      </c>
      <c r="P66" s="10">
        <f t="shared" si="9"/>
        <v>0.0541475598068617</v>
      </c>
      <c r="Q66" s="18">
        <f t="shared" si="7"/>
        <v>36.48159882215396</v>
      </c>
      <c r="R66" s="10">
        <f t="shared" si="10"/>
        <v>0.054324905207697505</v>
      </c>
    </row>
    <row r="67" spans="2:18" s="27" customFormat="1" ht="17.25" customHeight="1">
      <c r="B67" s="56">
        <v>2019</v>
      </c>
      <c r="C67" s="16">
        <v>35.5424047585052</v>
      </c>
      <c r="D67" s="17">
        <v>36.1668242520685</v>
      </c>
      <c r="E67" s="17">
        <v>35.987978151757936</v>
      </c>
      <c r="F67" s="17">
        <v>36.95430472700939</v>
      </c>
      <c r="G67" s="17">
        <v>39.16510658772036</v>
      </c>
      <c r="H67" s="17">
        <v>38.648665939254705</v>
      </c>
      <c r="I67" s="17">
        <v>39.9950552145335</v>
      </c>
      <c r="J67" s="17">
        <v>40.354990587734946</v>
      </c>
      <c r="K67" s="17">
        <v>41.204374713255746</v>
      </c>
      <c r="L67" s="17">
        <v>44.13240158174947</v>
      </c>
      <c r="M67" s="17">
        <v>39.63801787259402</v>
      </c>
      <c r="N67" s="17">
        <v>37.070425850412114</v>
      </c>
      <c r="O67" s="18">
        <f>AVERAGE(C67:N67)</f>
        <v>38.738379186382986</v>
      </c>
      <c r="P67" s="10">
        <f>O67/O66-1</f>
        <v>0.05478530668729964</v>
      </c>
      <c r="Q67" s="18">
        <f t="shared" si="7"/>
        <v>38.43708352629789</v>
      </c>
      <c r="R67" s="10">
        <f>Q67/Q66-1</f>
        <v>0.05360194638608973</v>
      </c>
    </row>
    <row r="68" spans="2:18" s="27" customFormat="1" ht="17.25" customHeight="1">
      <c r="B68" s="56" t="s">
        <v>25</v>
      </c>
      <c r="C68" s="16">
        <v>36.934572173319964</v>
      </c>
      <c r="D68" s="17">
        <v>36.93621808734656</v>
      </c>
      <c r="E68" s="17">
        <v>36.75903043045071</v>
      </c>
      <c r="F68" s="17">
        <v>36.21603259636911</v>
      </c>
      <c r="G68" s="17">
        <v>39.27434240082507</v>
      </c>
      <c r="H68" s="17">
        <v>42.45198638508445</v>
      </c>
      <c r="I68" s="17">
        <v>41.93288816744151</v>
      </c>
      <c r="J68" s="17">
        <v>42.96212238174579</v>
      </c>
      <c r="K68" s="17">
        <v>43.1520260900299</v>
      </c>
      <c r="L68" s="17">
        <v>42.1661397575155</v>
      </c>
      <c r="M68" s="17">
        <v>43.37783838404599</v>
      </c>
      <c r="N68" s="17">
        <v>42.0276949063423</v>
      </c>
      <c r="O68" s="18">
        <f>AVERAGE(C68:N68)</f>
        <v>40.34924098004307</v>
      </c>
      <c r="P68" s="10">
        <f>O68/O67-1</f>
        <v>0.041583097369915833</v>
      </c>
      <c r="Q68" s="18">
        <f t="shared" si="7"/>
        <v>40.08265672501528</v>
      </c>
      <c r="R68" s="10">
        <f>Q68/Q67-1</f>
        <v>0.04281212432757875</v>
      </c>
    </row>
    <row r="69" spans="2:18" s="27" customFormat="1" ht="17.25" customHeight="1">
      <c r="B69" s="56" t="s">
        <v>27</v>
      </c>
      <c r="C69" s="16">
        <v>38.54272532359358</v>
      </c>
      <c r="D69" s="17">
        <v>40.14233486231769</v>
      </c>
      <c r="E69" s="17">
        <v>41.18774222870194</v>
      </c>
      <c r="F69" s="17">
        <v>42.45559714653953</v>
      </c>
      <c r="G69" s="17">
        <v>44.42082423153584</v>
      </c>
      <c r="H69" s="17">
        <v>46.06905894265588</v>
      </c>
      <c r="I69" s="17">
        <v>44.55913080020009</v>
      </c>
      <c r="J69" s="17">
        <v>46.62543671057387</v>
      </c>
      <c r="K69" s="17">
        <v>46.873495755701335</v>
      </c>
      <c r="L69" s="17">
        <v>46.79137858635387</v>
      </c>
      <c r="M69" s="17">
        <v>43.968920195840695</v>
      </c>
      <c r="N69" s="17">
        <v>43.48477053169308</v>
      </c>
      <c r="O69" s="18">
        <f>AVERAGE(C69:N69)</f>
        <v>43.760117942975626</v>
      </c>
      <c r="P69" s="10">
        <f>O69/O68-1</f>
        <v>0.08453385689757065</v>
      </c>
      <c r="Q69" s="18">
        <f t="shared" si="7"/>
        <v>43.378041270481496</v>
      </c>
      <c r="R69" s="10">
        <f>Q69/Q68-1</f>
        <v>0.08221472364154914</v>
      </c>
    </row>
    <row r="70" spans="2:18" s="27" customFormat="1" ht="15.75" thickBot="1">
      <c r="B70" s="57" t="s">
        <v>32</v>
      </c>
      <c r="C70" s="28">
        <v>42.40892371369331</v>
      </c>
      <c r="D70" s="23">
        <v>42.662926579091994</v>
      </c>
      <c r="E70" s="23">
        <v>44.01662854381352</v>
      </c>
      <c r="F70" s="23">
        <v>45.479112297207905</v>
      </c>
      <c r="G70" s="23">
        <v>47.589651688268724</v>
      </c>
      <c r="H70" s="23">
        <v>49.62427776588883</v>
      </c>
      <c r="I70" s="23"/>
      <c r="J70" s="23"/>
      <c r="K70" s="23"/>
      <c r="L70" s="23"/>
      <c r="M70" s="23"/>
      <c r="N70" s="23"/>
      <c r="O70" s="53"/>
      <c r="P70" s="26"/>
      <c r="Q70" s="53"/>
      <c r="R70" s="26"/>
    </row>
    <row r="71" ht="15">
      <c r="B71" s="58" t="s">
        <v>0</v>
      </c>
    </row>
    <row r="72" spans="2:5" ht="15">
      <c r="B72" s="58" t="s">
        <v>17</v>
      </c>
      <c r="C72" s="2"/>
      <c r="D72" s="2"/>
      <c r="E72" s="3"/>
    </row>
    <row r="74" ht="15">
      <c r="B74" s="54" t="s">
        <v>18</v>
      </c>
    </row>
    <row r="76" spans="6:8" ht="15">
      <c r="F76" s="19"/>
      <c r="G76" s="20"/>
      <c r="H76" s="20"/>
    </row>
    <row r="77" ht="15">
      <c r="F77" s="21"/>
    </row>
    <row r="78" ht="15">
      <c r="F78" s="21"/>
    </row>
    <row r="79" ht="15">
      <c r="F79" s="21"/>
    </row>
    <row r="80" ht="15">
      <c r="F80" s="21"/>
    </row>
    <row r="81" ht="15">
      <c r="F81" s="21"/>
    </row>
    <row r="82" ht="15">
      <c r="F82" s="21"/>
    </row>
  </sheetData>
  <sheetProtection/>
  <mergeCells count="4">
    <mergeCell ref="F9:J9"/>
    <mergeCell ref="G12:I12"/>
    <mergeCell ref="G32:I32"/>
    <mergeCell ref="G52:I52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5:O22 O23 O43 N34 O44 O64:P64 O24 O33:O42 O65:O67 O25:P26 O45:P47 O27 O61:O63" formulaRange="1"/>
    <ignoredError sqref="Q68" formula="1"/>
    <ignoredError sqref="B28:B30 B48:B50 B68:B69" numberStoredAsText="1"/>
    <ignoredError sqref="Q55:Q67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E200"/>
  <sheetViews>
    <sheetView showGridLines="0" zoomScalePageLayoutView="0" workbookViewId="0" topLeftCell="A1">
      <pane ySplit="11" topLeftCell="A191" activePane="bottomLeft" state="frozen"/>
      <selection pane="topLeft" activeCell="A1" sqref="A1"/>
      <selection pane="bottomLeft" activeCell="B199" sqref="B199:B200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9" customWidth="1"/>
    <col min="4" max="4" width="25.28125" style="29" customWidth="1"/>
    <col min="5" max="5" width="26.8515625" style="3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8" t="s">
        <v>23</v>
      </c>
      <c r="D9" s="69"/>
      <c r="E9" s="31" t="s">
        <v>20</v>
      </c>
    </row>
    <row r="11" spans="2:5" s="35" customFormat="1" ht="15">
      <c r="B11" s="32" t="s">
        <v>21</v>
      </c>
      <c r="C11" s="33" t="s">
        <v>30</v>
      </c>
      <c r="D11" s="34" t="s">
        <v>31</v>
      </c>
      <c r="E11" s="51" t="s">
        <v>19</v>
      </c>
    </row>
    <row r="12" spans="2:5" ht="15">
      <c r="B12" s="36">
        <v>39083</v>
      </c>
      <c r="C12" s="37">
        <v>2450494</v>
      </c>
      <c r="D12" s="38">
        <v>49071679.99999999</v>
      </c>
      <c r="E12" s="39">
        <v>20.02521940474043</v>
      </c>
    </row>
    <row r="13" spans="2:5" ht="15">
      <c r="B13" s="40">
        <v>39114</v>
      </c>
      <c r="C13" s="41">
        <v>2422109.6</v>
      </c>
      <c r="D13" s="42">
        <v>43936229.99999999</v>
      </c>
      <c r="E13" s="43">
        <v>18.139653961158483</v>
      </c>
    </row>
    <row r="14" spans="2:5" ht="15">
      <c r="B14" s="40">
        <v>39142</v>
      </c>
      <c r="C14" s="41">
        <v>2285860.8</v>
      </c>
      <c r="D14" s="42">
        <v>42158820</v>
      </c>
      <c r="E14" s="43">
        <v>18.44330153437165</v>
      </c>
    </row>
    <row r="15" spans="2:5" ht="15">
      <c r="B15" s="40">
        <v>39173</v>
      </c>
      <c r="C15" s="41">
        <v>1893589.4</v>
      </c>
      <c r="D15" s="42">
        <v>37943530</v>
      </c>
      <c r="E15" s="43">
        <v>20.03788677735522</v>
      </c>
    </row>
    <row r="16" spans="2:5" ht="15">
      <c r="B16" s="40">
        <v>39203</v>
      </c>
      <c r="C16" s="41">
        <v>1292602.8</v>
      </c>
      <c r="D16" s="42">
        <v>28260359.999999996</v>
      </c>
      <c r="E16" s="43">
        <v>21.863143109391373</v>
      </c>
    </row>
    <row r="17" spans="2:5" ht="15">
      <c r="B17" s="40">
        <v>39234</v>
      </c>
      <c r="C17" s="41">
        <v>1337062</v>
      </c>
      <c r="D17" s="42">
        <v>28184880</v>
      </c>
      <c r="E17" s="43">
        <v>21.07971058933692</v>
      </c>
    </row>
    <row r="18" spans="2:5" ht="15">
      <c r="B18" s="40">
        <v>39264</v>
      </c>
      <c r="C18" s="41">
        <v>1516001.8</v>
      </c>
      <c r="D18" s="42">
        <v>32826149.999999993</v>
      </c>
      <c r="E18" s="43">
        <v>21.653107535888147</v>
      </c>
    </row>
    <row r="19" spans="2:5" ht="15">
      <c r="B19" s="40">
        <v>39295</v>
      </c>
      <c r="C19" s="41">
        <v>1648951.91</v>
      </c>
      <c r="D19" s="42">
        <v>34384990</v>
      </c>
      <c r="E19" s="43">
        <v>20.852633598028945</v>
      </c>
    </row>
    <row r="20" spans="2:5" ht="15">
      <c r="B20" s="40">
        <v>39326</v>
      </c>
      <c r="C20" s="41">
        <v>1887797.6</v>
      </c>
      <c r="D20" s="42">
        <v>42609090</v>
      </c>
      <c r="E20" s="43">
        <v>22.570793606263724</v>
      </c>
    </row>
    <row r="21" spans="2:5" ht="15">
      <c r="B21" s="40">
        <v>39356</v>
      </c>
      <c r="C21" s="41">
        <v>2155575.8</v>
      </c>
      <c r="D21" s="42">
        <v>55028709.99999999</v>
      </c>
      <c r="E21" s="43">
        <v>25.528543231929028</v>
      </c>
    </row>
    <row r="22" spans="2:5" ht="15">
      <c r="B22" s="40">
        <v>39387</v>
      </c>
      <c r="C22" s="41">
        <v>2418888</v>
      </c>
      <c r="D22" s="42">
        <v>54201270.00000001</v>
      </c>
      <c r="E22" s="43">
        <v>22.407515354162744</v>
      </c>
    </row>
    <row r="23" spans="2:5" ht="15">
      <c r="B23" s="44">
        <v>39417</v>
      </c>
      <c r="C23" s="41">
        <v>2134717</v>
      </c>
      <c r="D23" s="42">
        <v>52794400.00000001</v>
      </c>
      <c r="E23" s="43">
        <v>24.73133441107182</v>
      </c>
    </row>
    <row r="24" spans="2:5" ht="15">
      <c r="B24" s="36">
        <v>39448</v>
      </c>
      <c r="C24" s="37">
        <v>2717727</v>
      </c>
      <c r="D24" s="38">
        <v>59085900</v>
      </c>
      <c r="E24" s="45">
        <v>21.740925413038173</v>
      </c>
    </row>
    <row r="25" spans="2:5" ht="15">
      <c r="B25" s="40">
        <v>39479</v>
      </c>
      <c r="C25" s="41">
        <v>2598286</v>
      </c>
      <c r="D25" s="42">
        <v>55724640</v>
      </c>
      <c r="E25" s="46">
        <v>21.446692165527583</v>
      </c>
    </row>
    <row r="26" spans="2:5" ht="15">
      <c r="B26" s="40">
        <v>39508</v>
      </c>
      <c r="C26" s="41">
        <v>2131903</v>
      </c>
      <c r="D26" s="42">
        <v>48953630.00000001</v>
      </c>
      <c r="E26" s="46">
        <v>22.962409640588717</v>
      </c>
    </row>
    <row r="27" spans="2:5" ht="15">
      <c r="B27" s="40">
        <v>39539</v>
      </c>
      <c r="C27" s="41">
        <v>1989312</v>
      </c>
      <c r="D27" s="42">
        <v>46688969.99999999</v>
      </c>
      <c r="E27" s="46">
        <v>23.469908189363956</v>
      </c>
    </row>
    <row r="28" spans="2:5" ht="15">
      <c r="B28" s="40">
        <v>39569</v>
      </c>
      <c r="C28" s="41">
        <v>1550191</v>
      </c>
      <c r="D28" s="42">
        <v>38023560</v>
      </c>
      <c r="E28" s="46">
        <v>24.528306511907243</v>
      </c>
    </row>
    <row r="29" spans="2:5" ht="15">
      <c r="B29" s="40">
        <v>39600</v>
      </c>
      <c r="C29" s="41">
        <v>1171348</v>
      </c>
      <c r="D29" s="42">
        <v>29999149.999999996</v>
      </c>
      <c r="E29" s="46">
        <v>25.610792010572432</v>
      </c>
    </row>
    <row r="30" spans="2:5" ht="15">
      <c r="B30" s="40">
        <v>39630</v>
      </c>
      <c r="C30" s="41">
        <v>1637365.2</v>
      </c>
      <c r="D30" s="42">
        <v>40372940</v>
      </c>
      <c r="E30" s="46">
        <v>24.657260335079798</v>
      </c>
    </row>
    <row r="31" spans="2:5" ht="15">
      <c r="B31" s="40">
        <v>39661</v>
      </c>
      <c r="C31" s="41">
        <v>1497474.8</v>
      </c>
      <c r="D31" s="42">
        <v>37439250</v>
      </c>
      <c r="E31" s="46">
        <v>25.0015893422714</v>
      </c>
    </row>
    <row r="32" spans="2:5" ht="15">
      <c r="B32" s="40">
        <v>39692</v>
      </c>
      <c r="C32" s="41">
        <v>1866048.4</v>
      </c>
      <c r="D32" s="42">
        <v>44817159.99999999</v>
      </c>
      <c r="E32" s="46">
        <v>24.017147679556434</v>
      </c>
    </row>
    <row r="33" spans="2:5" ht="15">
      <c r="B33" s="40">
        <v>39722</v>
      </c>
      <c r="C33" s="41">
        <v>2338467</v>
      </c>
      <c r="D33" s="42">
        <v>54033450.00000001</v>
      </c>
      <c r="E33" s="46">
        <v>23.10635557397218</v>
      </c>
    </row>
    <row r="34" spans="2:5" ht="15">
      <c r="B34" s="40">
        <v>39753</v>
      </c>
      <c r="C34" s="41">
        <v>2594684</v>
      </c>
      <c r="D34" s="42">
        <v>56455450.00000001</v>
      </c>
      <c r="E34" s="46">
        <v>21.758121605559676</v>
      </c>
    </row>
    <row r="35" spans="2:5" ht="15">
      <c r="B35" s="44">
        <v>39783</v>
      </c>
      <c r="C35" s="47">
        <v>2692671</v>
      </c>
      <c r="D35" s="48">
        <v>63934449.99999999</v>
      </c>
      <c r="E35" s="49">
        <v>23.74387736192056</v>
      </c>
    </row>
    <row r="36" spans="2:5" ht="15">
      <c r="B36" s="40">
        <v>39814</v>
      </c>
      <c r="C36" s="37">
        <v>2909931.6</v>
      </c>
      <c r="D36" s="38">
        <v>60827950</v>
      </c>
      <c r="E36" s="39">
        <v>20.903566942948075</v>
      </c>
    </row>
    <row r="37" spans="2:5" ht="15">
      <c r="B37" s="40">
        <v>39845</v>
      </c>
      <c r="C37" s="41">
        <v>2638971.2</v>
      </c>
      <c r="D37" s="42">
        <v>55846320</v>
      </c>
      <c r="E37" s="43">
        <v>21.162155918942958</v>
      </c>
    </row>
    <row r="38" spans="2:5" ht="15">
      <c r="B38" s="40">
        <v>39873</v>
      </c>
      <c r="C38" s="41">
        <v>2590550</v>
      </c>
      <c r="D38" s="42">
        <v>55646980</v>
      </c>
      <c r="E38" s="43">
        <v>21.480758912200113</v>
      </c>
    </row>
    <row r="39" spans="2:5" ht="15">
      <c r="B39" s="40">
        <v>39904</v>
      </c>
      <c r="C39" s="41">
        <v>2458802.4</v>
      </c>
      <c r="D39" s="42">
        <v>53895660</v>
      </c>
      <c r="E39" s="43">
        <v>21.919475920472504</v>
      </c>
    </row>
    <row r="40" spans="2:5" ht="15">
      <c r="B40" s="40">
        <v>39934</v>
      </c>
      <c r="C40" s="41">
        <v>1878234</v>
      </c>
      <c r="D40" s="42">
        <v>43230230</v>
      </c>
      <c r="E40" s="43">
        <v>23.01642393865727</v>
      </c>
    </row>
    <row r="41" spans="2:5" ht="15">
      <c r="B41" s="40">
        <v>39965</v>
      </c>
      <c r="C41" s="41">
        <v>1479037</v>
      </c>
      <c r="D41" s="42">
        <v>34610070</v>
      </c>
      <c r="E41" s="43">
        <v>23.400408509050145</v>
      </c>
    </row>
    <row r="42" spans="2:5" ht="15">
      <c r="B42" s="40">
        <v>39995</v>
      </c>
      <c r="C42" s="41">
        <v>1409055</v>
      </c>
      <c r="D42" s="42">
        <v>38695290</v>
      </c>
      <c r="E42" s="43">
        <v>27.461873383224926</v>
      </c>
    </row>
    <row r="43" spans="2:5" ht="15">
      <c r="B43" s="40">
        <v>40026</v>
      </c>
      <c r="C43" s="41">
        <v>1824023.4</v>
      </c>
      <c r="D43" s="42">
        <v>42939010</v>
      </c>
      <c r="E43" s="43">
        <v>23.540821899543612</v>
      </c>
    </row>
    <row r="44" spans="2:5" ht="15">
      <c r="B44" s="40">
        <v>40057</v>
      </c>
      <c r="C44" s="41">
        <v>1933012</v>
      </c>
      <c r="D44" s="42">
        <v>45403370</v>
      </c>
      <c r="E44" s="43">
        <v>23.488405659147485</v>
      </c>
    </row>
    <row r="45" spans="2:5" ht="15">
      <c r="B45" s="40">
        <v>40087</v>
      </c>
      <c r="C45" s="41">
        <v>2290680</v>
      </c>
      <c r="D45" s="42">
        <v>51313670</v>
      </c>
      <c r="E45" s="43">
        <v>22.401064312780484</v>
      </c>
    </row>
    <row r="46" spans="2:5" ht="15">
      <c r="B46" s="40">
        <v>40118</v>
      </c>
      <c r="C46" s="41">
        <v>2529187.8</v>
      </c>
      <c r="D46" s="42">
        <v>53416679.99999999</v>
      </c>
      <c r="E46" s="43">
        <v>21.120092386971027</v>
      </c>
    </row>
    <row r="47" spans="2:5" ht="15">
      <c r="B47" s="40">
        <v>40148</v>
      </c>
      <c r="C47" s="41">
        <v>2733131.6</v>
      </c>
      <c r="D47" s="42">
        <v>59094500</v>
      </c>
      <c r="E47" s="43">
        <v>21.62153479912932</v>
      </c>
    </row>
    <row r="48" spans="2:5" ht="15">
      <c r="B48" s="36">
        <v>40179</v>
      </c>
      <c r="C48" s="37">
        <v>3016105</v>
      </c>
      <c r="D48" s="38">
        <v>62334260</v>
      </c>
      <c r="E48" s="45">
        <v>20.66713857773519</v>
      </c>
    </row>
    <row r="49" spans="2:5" ht="15">
      <c r="B49" s="40">
        <v>40210</v>
      </c>
      <c r="C49" s="41">
        <v>2997999</v>
      </c>
      <c r="D49" s="42">
        <v>62316570</v>
      </c>
      <c r="E49" s="46">
        <v>20.78605429821691</v>
      </c>
    </row>
    <row r="50" spans="2:5" ht="15">
      <c r="B50" s="40">
        <v>40238</v>
      </c>
      <c r="C50" s="41">
        <v>3038674</v>
      </c>
      <c r="D50" s="42">
        <v>64815039.99999999</v>
      </c>
      <c r="E50" s="46">
        <v>21.330040669054988</v>
      </c>
    </row>
    <row r="51" spans="2:5" ht="15">
      <c r="B51" s="40">
        <v>40269</v>
      </c>
      <c r="C51" s="41">
        <v>2381519</v>
      </c>
      <c r="D51" s="42">
        <v>53012760.00000001</v>
      </c>
      <c r="E51" s="46">
        <v>22.26006175050462</v>
      </c>
    </row>
    <row r="52" spans="2:5" ht="15">
      <c r="B52" s="40">
        <v>40299</v>
      </c>
      <c r="C52" s="41">
        <v>1871809</v>
      </c>
      <c r="D52" s="42">
        <v>42611810</v>
      </c>
      <c r="E52" s="46">
        <v>22.765041732356238</v>
      </c>
    </row>
    <row r="53" spans="2:5" ht="15">
      <c r="B53" s="40">
        <v>40330</v>
      </c>
      <c r="C53" s="41">
        <v>1944012</v>
      </c>
      <c r="D53" s="42">
        <v>43348360</v>
      </c>
      <c r="E53" s="46">
        <v>22.29840145019681</v>
      </c>
    </row>
    <row r="54" spans="2:5" ht="15">
      <c r="B54" s="40">
        <v>40360</v>
      </c>
      <c r="C54" s="41">
        <v>1603652.4</v>
      </c>
      <c r="D54" s="42">
        <v>37444610</v>
      </c>
      <c r="E54" s="46">
        <v>23.34957999626353</v>
      </c>
    </row>
    <row r="55" spans="2:5" ht="15">
      <c r="B55" s="40">
        <v>40391</v>
      </c>
      <c r="C55" s="41">
        <v>1822761</v>
      </c>
      <c r="D55" s="42">
        <v>44018960</v>
      </c>
      <c r="E55" s="46">
        <v>24.14960600978406</v>
      </c>
    </row>
    <row r="56" spans="2:5" ht="15">
      <c r="B56" s="40">
        <v>40422</v>
      </c>
      <c r="C56" s="41">
        <v>2260998.8</v>
      </c>
      <c r="D56" s="42">
        <v>54170060</v>
      </c>
      <c r="E56" s="46">
        <v>23.9584647280662</v>
      </c>
    </row>
    <row r="57" spans="2:5" ht="15">
      <c r="B57" s="40">
        <v>40452</v>
      </c>
      <c r="C57" s="41">
        <v>2516232.6</v>
      </c>
      <c r="D57" s="42">
        <v>58662360</v>
      </c>
      <c r="E57" s="46">
        <v>23.313568069978903</v>
      </c>
    </row>
    <row r="58" spans="2:5" ht="15">
      <c r="B58" s="40">
        <v>40483</v>
      </c>
      <c r="C58" s="41">
        <v>2746017</v>
      </c>
      <c r="D58" s="42">
        <v>62519439.99999999</v>
      </c>
      <c r="E58" s="46">
        <v>22.76731717247198</v>
      </c>
    </row>
    <row r="59" spans="2:5" ht="15">
      <c r="B59" s="44">
        <v>40513</v>
      </c>
      <c r="C59" s="47">
        <v>3168706.45</v>
      </c>
      <c r="D59" s="48">
        <v>69676770</v>
      </c>
      <c r="E59" s="49">
        <v>21.989026468513675</v>
      </c>
    </row>
    <row r="60" spans="2:5" ht="15">
      <c r="B60" s="40">
        <v>40544</v>
      </c>
      <c r="C60" s="37">
        <v>3396328</v>
      </c>
      <c r="D60" s="38">
        <v>74028950.00000001</v>
      </c>
      <c r="E60" s="39">
        <v>21.79676109021273</v>
      </c>
    </row>
    <row r="61" spans="2:5" ht="15">
      <c r="B61" s="40">
        <v>40575</v>
      </c>
      <c r="C61" s="41">
        <v>2986195</v>
      </c>
      <c r="D61" s="42">
        <v>67221049.99999999</v>
      </c>
      <c r="E61" s="43">
        <v>22.510602957944805</v>
      </c>
    </row>
    <row r="62" spans="2:5" ht="15">
      <c r="B62" s="40">
        <v>40603</v>
      </c>
      <c r="C62" s="41">
        <v>2993296.8</v>
      </c>
      <c r="D62" s="42">
        <v>69150000</v>
      </c>
      <c r="E62" s="43">
        <v>23.10161825583083</v>
      </c>
    </row>
    <row r="63" spans="2:5" ht="15">
      <c r="B63" s="40">
        <v>40634</v>
      </c>
      <c r="C63" s="41">
        <v>2511143</v>
      </c>
      <c r="D63" s="42">
        <v>58730750.00000001</v>
      </c>
      <c r="E63" s="43">
        <v>23.38805476231342</v>
      </c>
    </row>
    <row r="64" spans="2:5" ht="15">
      <c r="B64" s="40">
        <v>40664</v>
      </c>
      <c r="C64" s="41">
        <v>2031422</v>
      </c>
      <c r="D64" s="42">
        <v>49751969.99999999</v>
      </c>
      <c r="E64" s="43">
        <v>24.49120369868988</v>
      </c>
    </row>
    <row r="65" spans="2:5" ht="15">
      <c r="B65" s="40">
        <v>40695</v>
      </c>
      <c r="C65" s="41">
        <v>1704751</v>
      </c>
      <c r="D65" s="42">
        <v>41834359.99999999</v>
      </c>
      <c r="E65" s="43">
        <v>24.53986535276999</v>
      </c>
    </row>
    <row r="66" spans="2:5" ht="15">
      <c r="B66" s="40">
        <v>40725</v>
      </c>
      <c r="C66" s="41">
        <v>1717514</v>
      </c>
      <c r="D66" s="42">
        <v>44545490</v>
      </c>
      <c r="E66" s="43">
        <v>25.936027304580925</v>
      </c>
    </row>
    <row r="67" spans="2:5" ht="15">
      <c r="B67" s="40">
        <v>40756</v>
      </c>
      <c r="C67" s="41">
        <v>2005394</v>
      </c>
      <c r="D67" s="42">
        <v>51274259.99999999</v>
      </c>
      <c r="E67" s="43">
        <v>25.56817263839425</v>
      </c>
    </row>
    <row r="68" spans="2:5" ht="15">
      <c r="B68" s="40">
        <v>40787</v>
      </c>
      <c r="C68" s="41">
        <v>2152069.33</v>
      </c>
      <c r="D68" s="42">
        <v>55301230.00000001</v>
      </c>
      <c r="E68" s="43">
        <v>25.6967697225628</v>
      </c>
    </row>
    <row r="69" spans="2:5" ht="15">
      <c r="B69" s="40">
        <v>40817</v>
      </c>
      <c r="C69" s="41">
        <v>2637645.8899999997</v>
      </c>
      <c r="D69" s="42">
        <v>64165250</v>
      </c>
      <c r="E69" s="43">
        <v>24.32671127055649</v>
      </c>
    </row>
    <row r="70" spans="2:5" ht="15">
      <c r="B70" s="40">
        <v>40848</v>
      </c>
      <c r="C70" s="41">
        <v>2960494.31</v>
      </c>
      <c r="D70" s="42">
        <v>71798710</v>
      </c>
      <c r="E70" s="43">
        <v>24.25227089863922</v>
      </c>
    </row>
    <row r="71" spans="2:5" ht="15">
      <c r="B71" s="40">
        <v>40878</v>
      </c>
      <c r="C71" s="41">
        <v>3145801.8899999997</v>
      </c>
      <c r="D71" s="42">
        <v>73815740</v>
      </c>
      <c r="E71" s="43">
        <v>23.464840629236193</v>
      </c>
    </row>
    <row r="72" spans="2:5" ht="15">
      <c r="B72" s="36">
        <v>40909</v>
      </c>
      <c r="C72" s="37">
        <v>3350275.8</v>
      </c>
      <c r="D72" s="38">
        <v>81153420</v>
      </c>
      <c r="E72" s="45">
        <v>24.22290726035152</v>
      </c>
    </row>
    <row r="73" spans="2:5" ht="15">
      <c r="B73" s="40">
        <v>40940</v>
      </c>
      <c r="C73" s="41">
        <v>3263016.17</v>
      </c>
      <c r="D73" s="42">
        <v>80077890</v>
      </c>
      <c r="E73" s="46">
        <v>24.541064410355037</v>
      </c>
    </row>
    <row r="74" spans="2:5" ht="15">
      <c r="B74" s="40">
        <v>40969</v>
      </c>
      <c r="C74" s="41">
        <v>3024129.9699999997</v>
      </c>
      <c r="D74" s="42">
        <v>75614630</v>
      </c>
      <c r="E74" s="46">
        <v>25.003763313783768</v>
      </c>
    </row>
    <row r="75" spans="2:5" ht="15">
      <c r="B75" s="40">
        <v>41000</v>
      </c>
      <c r="C75" s="41">
        <v>2591906.85</v>
      </c>
      <c r="D75" s="42">
        <v>66409879.99999999</v>
      </c>
      <c r="E75" s="46">
        <v>25.62201647022924</v>
      </c>
    </row>
    <row r="76" spans="2:5" ht="15">
      <c r="B76" s="40">
        <v>41030</v>
      </c>
      <c r="C76" s="41">
        <v>2168934.65</v>
      </c>
      <c r="D76" s="42">
        <v>57932829.99999999</v>
      </c>
      <c r="E76" s="46">
        <v>26.71026994750625</v>
      </c>
    </row>
    <row r="77" spans="2:5" ht="15">
      <c r="B77" s="40">
        <v>41061</v>
      </c>
      <c r="C77" s="41">
        <v>1733105.09</v>
      </c>
      <c r="D77" s="42">
        <v>45757340.00000001</v>
      </c>
      <c r="E77" s="46">
        <v>26.40194196186915</v>
      </c>
    </row>
    <row r="78" spans="2:5" ht="15">
      <c r="B78" s="40">
        <v>41091</v>
      </c>
      <c r="C78" s="41">
        <v>1869952.47</v>
      </c>
      <c r="D78" s="42">
        <v>52033070</v>
      </c>
      <c r="E78" s="46">
        <v>27.82587837647018</v>
      </c>
    </row>
    <row r="79" spans="2:5" ht="15">
      <c r="B79" s="40">
        <v>41122</v>
      </c>
      <c r="C79" s="41">
        <v>2147404.3899999997</v>
      </c>
      <c r="D79" s="42">
        <v>57873860</v>
      </c>
      <c r="E79" s="46">
        <v>26.950610825565093</v>
      </c>
    </row>
    <row r="80" spans="2:5" ht="15">
      <c r="B80" s="40">
        <v>41153</v>
      </c>
      <c r="C80" s="41">
        <v>2304439.59</v>
      </c>
      <c r="D80" s="42">
        <v>63659530</v>
      </c>
      <c r="E80" s="46">
        <v>27.624733699354643</v>
      </c>
    </row>
    <row r="81" spans="2:5" ht="15">
      <c r="B81" s="40">
        <v>41183</v>
      </c>
      <c r="C81" s="41">
        <v>3063513.67</v>
      </c>
      <c r="D81" s="42">
        <v>81391939.99999999</v>
      </c>
      <c r="E81" s="46">
        <v>26.56816608884268</v>
      </c>
    </row>
    <row r="82" spans="2:5" ht="15">
      <c r="B82" s="40">
        <v>41214</v>
      </c>
      <c r="C82" s="41">
        <v>3334902.88</v>
      </c>
      <c r="D82" s="42">
        <v>85937010.00000001</v>
      </c>
      <c r="E82" s="46">
        <v>25.7689693200301</v>
      </c>
    </row>
    <row r="83" spans="2:5" ht="15">
      <c r="B83" s="44">
        <v>41244</v>
      </c>
      <c r="C83" s="47">
        <v>3269500.73</v>
      </c>
      <c r="D83" s="48">
        <v>81553750</v>
      </c>
      <c r="E83" s="49">
        <v>24.94379317664199</v>
      </c>
    </row>
    <row r="84" spans="2:5" ht="15">
      <c r="B84" s="40">
        <v>41275</v>
      </c>
      <c r="C84" s="42">
        <v>3729728.76</v>
      </c>
      <c r="D84" s="42">
        <v>94648650</v>
      </c>
      <c r="E84" s="46">
        <v>25.376818554494562</v>
      </c>
    </row>
    <row r="85" spans="2:5" ht="15">
      <c r="B85" s="40">
        <v>41306</v>
      </c>
      <c r="C85" s="42">
        <v>3238771</v>
      </c>
      <c r="D85" s="42">
        <v>84112530.00000001</v>
      </c>
      <c r="E85" s="46">
        <v>25.970508566366693</v>
      </c>
    </row>
    <row r="86" spans="2:5" ht="15">
      <c r="B86" s="40">
        <v>41334</v>
      </c>
      <c r="C86" s="42">
        <v>2799328.06</v>
      </c>
      <c r="D86" s="42">
        <v>76793070.00000001</v>
      </c>
      <c r="E86" s="46">
        <v>27.432679683852424</v>
      </c>
    </row>
    <row r="87" spans="2:5" ht="15">
      <c r="B87" s="40">
        <v>41365</v>
      </c>
      <c r="C87" s="41">
        <v>2841050.98</v>
      </c>
      <c r="D87" s="42">
        <v>76258739.99999999</v>
      </c>
      <c r="E87" s="46">
        <v>26.841735870575608</v>
      </c>
    </row>
    <row r="88" spans="2:5" ht="15">
      <c r="B88" s="40">
        <v>41395</v>
      </c>
      <c r="C88" s="41">
        <v>2295340.4</v>
      </c>
      <c r="D88" s="42">
        <v>64137079.99999999</v>
      </c>
      <c r="E88" s="46">
        <v>27.942295617678315</v>
      </c>
    </row>
    <row r="89" spans="2:5" ht="15">
      <c r="B89" s="40">
        <v>41426</v>
      </c>
      <c r="C89" s="41">
        <v>1869148.98</v>
      </c>
      <c r="D89" s="42">
        <v>55629330</v>
      </c>
      <c r="E89" s="46">
        <v>29.761849159824596</v>
      </c>
    </row>
    <row r="90" spans="2:5" ht="15">
      <c r="B90" s="40">
        <v>41456</v>
      </c>
      <c r="C90" s="41">
        <v>1960021.62</v>
      </c>
      <c r="D90" s="42">
        <v>54888439.99999999</v>
      </c>
      <c r="E90" s="46">
        <v>28.003997221214323</v>
      </c>
    </row>
    <row r="91" spans="2:5" ht="15">
      <c r="B91" s="40">
        <v>41487</v>
      </c>
      <c r="C91" s="41">
        <v>2155775.7</v>
      </c>
      <c r="D91" s="42">
        <v>64067390.00000001</v>
      </c>
      <c r="E91" s="46">
        <v>29.71894988889614</v>
      </c>
    </row>
    <row r="92" spans="2:5" ht="15">
      <c r="B92" s="40">
        <v>41518</v>
      </c>
      <c r="C92" s="41">
        <v>2498342.26</v>
      </c>
      <c r="D92" s="42">
        <v>71783200</v>
      </c>
      <c r="E92" s="46">
        <v>28.732332294615233</v>
      </c>
    </row>
    <row r="93" spans="2:5" ht="15">
      <c r="B93" s="40">
        <v>41548</v>
      </c>
      <c r="C93" s="41">
        <v>3084624.79</v>
      </c>
      <c r="D93" s="42">
        <v>89422460</v>
      </c>
      <c r="E93" s="46">
        <v>28.98973654426216</v>
      </c>
    </row>
    <row r="94" spans="2:5" ht="15">
      <c r="B94" s="40">
        <v>41579</v>
      </c>
      <c r="C94" s="41">
        <v>2969525.32</v>
      </c>
      <c r="D94" s="42">
        <v>87516680.00000001</v>
      </c>
      <c r="E94" s="46">
        <v>29.47160591983099</v>
      </c>
    </row>
    <row r="95" spans="2:5" ht="15">
      <c r="B95" s="44">
        <v>41609</v>
      </c>
      <c r="C95" s="47">
        <v>3229267.33</v>
      </c>
      <c r="D95" s="48">
        <v>89017500</v>
      </c>
      <c r="E95" s="49">
        <v>27.565850362719893</v>
      </c>
    </row>
    <row r="96" spans="2:5" ht="15">
      <c r="B96" s="40">
        <v>41640</v>
      </c>
      <c r="C96" s="41">
        <v>3493488.2199999997</v>
      </c>
      <c r="D96" s="42">
        <v>96903700.00000001</v>
      </c>
      <c r="E96" s="46">
        <v>27.738378920310208</v>
      </c>
    </row>
    <row r="97" spans="2:5" ht="15">
      <c r="B97" s="40">
        <v>41671</v>
      </c>
      <c r="C97" s="41">
        <v>3080186.39</v>
      </c>
      <c r="D97" s="42">
        <v>83940590</v>
      </c>
      <c r="E97" s="46">
        <v>27.251789136046405</v>
      </c>
    </row>
    <row r="98" spans="2:5" ht="15">
      <c r="B98" s="40">
        <v>41699</v>
      </c>
      <c r="C98" s="41">
        <v>3058480.23</v>
      </c>
      <c r="D98" s="42">
        <v>89987370</v>
      </c>
      <c r="E98" s="46">
        <v>29.42225001729045</v>
      </c>
    </row>
    <row r="99" spans="2:5" ht="15">
      <c r="B99" s="40">
        <v>41730</v>
      </c>
      <c r="C99" s="41">
        <v>2706070.71</v>
      </c>
      <c r="D99" s="42">
        <v>78093370</v>
      </c>
      <c r="E99" s="46">
        <v>28.858584408535283</v>
      </c>
    </row>
    <row r="100" spans="2:5" ht="15">
      <c r="B100" s="40">
        <v>41760</v>
      </c>
      <c r="C100" s="41">
        <v>2125661.3499999996</v>
      </c>
      <c r="D100" s="42">
        <v>64723380</v>
      </c>
      <c r="E100" s="46">
        <v>30.448584860424738</v>
      </c>
    </row>
    <row r="101" spans="2:5" ht="15">
      <c r="B101" s="40">
        <v>41791</v>
      </c>
      <c r="C101" s="41">
        <v>1885246.2100000002</v>
      </c>
      <c r="D101" s="42">
        <v>56397460</v>
      </c>
      <c r="E101" s="46">
        <v>29.915169541701395</v>
      </c>
    </row>
    <row r="102" spans="2:5" ht="15">
      <c r="B102" s="40">
        <v>41821</v>
      </c>
      <c r="C102" s="41">
        <v>2176206.46</v>
      </c>
      <c r="D102" s="42">
        <v>67555739.99999999</v>
      </c>
      <c r="E102" s="46">
        <v>31.04289103157978</v>
      </c>
    </row>
    <row r="103" spans="2:5" ht="15">
      <c r="B103" s="40">
        <v>41852</v>
      </c>
      <c r="C103" s="41">
        <v>2145041.5</v>
      </c>
      <c r="D103" s="42">
        <v>67913220</v>
      </c>
      <c r="E103" s="46">
        <v>31.660562278165713</v>
      </c>
    </row>
    <row r="104" spans="2:5" ht="15">
      <c r="B104" s="40">
        <v>41883</v>
      </c>
      <c r="C104" s="41">
        <v>2471450.7199999997</v>
      </c>
      <c r="D104" s="42">
        <v>78341890.00000001</v>
      </c>
      <c r="E104" s="46">
        <v>31.698746556435495</v>
      </c>
    </row>
    <row r="105" spans="2:5" ht="15">
      <c r="B105" s="40">
        <v>41913</v>
      </c>
      <c r="C105" s="41">
        <v>3120239.75</v>
      </c>
      <c r="D105" s="42">
        <v>95968790.00000001</v>
      </c>
      <c r="E105" s="46">
        <v>30.75686411597058</v>
      </c>
    </row>
    <row r="106" spans="2:5" ht="15">
      <c r="B106" s="40">
        <v>41944</v>
      </c>
      <c r="C106" s="41">
        <v>2995615.07</v>
      </c>
      <c r="D106" s="42">
        <v>91052930</v>
      </c>
      <c r="E106" s="46">
        <v>30.395403906150065</v>
      </c>
    </row>
    <row r="107" spans="2:5" ht="15">
      <c r="B107" s="44">
        <v>41974</v>
      </c>
      <c r="C107" s="47">
        <v>3392320.75</v>
      </c>
      <c r="D107" s="48">
        <v>100585100</v>
      </c>
      <c r="E107" s="49">
        <v>29.65082237580276</v>
      </c>
    </row>
    <row r="108" spans="2:5" ht="15">
      <c r="B108" s="40">
        <v>42005</v>
      </c>
      <c r="C108" s="41">
        <v>3257650.06</v>
      </c>
      <c r="D108" s="42">
        <v>95395769.99999999</v>
      </c>
      <c r="E108" s="46">
        <v>29.28361495034245</v>
      </c>
    </row>
    <row r="109" spans="2:5" ht="15">
      <c r="B109" s="40">
        <v>42036</v>
      </c>
      <c r="C109" s="41">
        <v>3408860.31</v>
      </c>
      <c r="D109" s="42">
        <v>98438110.00000001</v>
      </c>
      <c r="E109" s="46">
        <v>28.877132251863973</v>
      </c>
    </row>
    <row r="110" spans="2:5" ht="15">
      <c r="B110" s="40">
        <v>42064</v>
      </c>
      <c r="C110" s="41">
        <v>3579049.97</v>
      </c>
      <c r="D110" s="42">
        <v>108327290.00000001</v>
      </c>
      <c r="E110" s="46">
        <v>30.267051566200962</v>
      </c>
    </row>
    <row r="111" spans="2:5" ht="15">
      <c r="B111" s="40">
        <v>42095</v>
      </c>
      <c r="C111" s="41">
        <v>2848022.77</v>
      </c>
      <c r="D111" s="42">
        <v>89580950.00000001</v>
      </c>
      <c r="E111" s="46">
        <v>31.453733777556845</v>
      </c>
    </row>
    <row r="112" spans="2:5" ht="15">
      <c r="B112" s="40">
        <v>42125</v>
      </c>
      <c r="C112" s="41">
        <v>2343124.51</v>
      </c>
      <c r="D112" s="42">
        <v>73862550</v>
      </c>
      <c r="E112" s="46">
        <v>31.52310075062977</v>
      </c>
    </row>
    <row r="113" spans="2:5" ht="15">
      <c r="B113" s="40">
        <v>42156</v>
      </c>
      <c r="C113" s="41">
        <v>2071607.18</v>
      </c>
      <c r="D113" s="42">
        <v>65241810</v>
      </c>
      <c r="E113" s="46">
        <v>31.49333069988684</v>
      </c>
    </row>
    <row r="114" spans="2:5" ht="15">
      <c r="B114" s="40">
        <v>42186</v>
      </c>
      <c r="C114" s="41">
        <v>2079137.22</v>
      </c>
      <c r="D114" s="42">
        <v>69636900</v>
      </c>
      <c r="E114" s="46">
        <v>33.493171749385546</v>
      </c>
    </row>
    <row r="115" spans="2:5" ht="15">
      <c r="B115" s="40">
        <v>42217</v>
      </c>
      <c r="C115" s="41">
        <v>2259518.46</v>
      </c>
      <c r="D115" s="42">
        <v>73333640</v>
      </c>
      <c r="E115" s="46">
        <v>32.45542857835293</v>
      </c>
    </row>
    <row r="116" spans="2:5" ht="15">
      <c r="B116" s="40">
        <v>42248</v>
      </c>
      <c r="C116" s="41">
        <v>2489561.1100000003</v>
      </c>
      <c r="D116" s="42">
        <v>80878450</v>
      </c>
      <c r="E116" s="46">
        <v>32.48703141896364</v>
      </c>
    </row>
    <row r="117" spans="2:5" ht="15">
      <c r="B117" s="40">
        <v>42278</v>
      </c>
      <c r="C117" s="41">
        <v>2693461.9</v>
      </c>
      <c r="D117" s="42">
        <v>88717620</v>
      </c>
      <c r="E117" s="46">
        <v>32.93813808912612</v>
      </c>
    </row>
    <row r="118" spans="2:5" ht="15">
      <c r="B118" s="40">
        <v>42309</v>
      </c>
      <c r="C118" s="41">
        <v>2965597.49</v>
      </c>
      <c r="D118" s="42">
        <v>96924030.00000001</v>
      </c>
      <c r="E118" s="46">
        <v>32.68280011931087</v>
      </c>
    </row>
    <row r="119" spans="2:5" ht="15">
      <c r="B119" s="44">
        <v>42339</v>
      </c>
      <c r="C119" s="47">
        <v>3543981.67</v>
      </c>
      <c r="D119" s="48">
        <v>109647810.00000001</v>
      </c>
      <c r="E119" s="49">
        <v>30.93915832809598</v>
      </c>
    </row>
    <row r="120" spans="2:5" ht="15">
      <c r="B120" s="40">
        <v>42370</v>
      </c>
      <c r="C120" s="41">
        <v>3490015.35</v>
      </c>
      <c r="D120" s="42">
        <v>107224180.00000001</v>
      </c>
      <c r="E120" s="46">
        <v>30.723125616052094</v>
      </c>
    </row>
    <row r="121" spans="2:5" ht="15">
      <c r="B121" s="40">
        <v>42401</v>
      </c>
      <c r="C121" s="41">
        <v>3900969.98</v>
      </c>
      <c r="D121" s="42">
        <v>114041190</v>
      </c>
      <c r="E121" s="46">
        <v>29.23405988374204</v>
      </c>
    </row>
    <row r="122" spans="2:5" ht="15">
      <c r="B122" s="40">
        <v>42430</v>
      </c>
      <c r="C122" s="41">
        <v>3267602</v>
      </c>
      <c r="D122" s="42">
        <v>98443840.00000001</v>
      </c>
      <c r="E122" s="46">
        <v>30.12724315874455</v>
      </c>
    </row>
    <row r="123" spans="2:5" ht="15">
      <c r="B123" s="40">
        <v>42461</v>
      </c>
      <c r="C123" s="41">
        <v>2648375.16</v>
      </c>
      <c r="D123" s="42">
        <v>86507360</v>
      </c>
      <c r="E123" s="46">
        <v>32.66431482464139</v>
      </c>
    </row>
    <row r="124" spans="2:5" ht="15">
      <c r="B124" s="40">
        <v>42491</v>
      </c>
      <c r="C124" s="41">
        <v>2074207.77</v>
      </c>
      <c r="D124" s="42">
        <v>69805080</v>
      </c>
      <c r="E124" s="46">
        <v>33.65385136899762</v>
      </c>
    </row>
    <row r="125" spans="2:5" ht="15">
      <c r="B125" s="40">
        <v>42522</v>
      </c>
      <c r="C125" s="41">
        <v>1946424.83</v>
      </c>
      <c r="D125" s="42">
        <v>63942790</v>
      </c>
      <c r="E125" s="46">
        <v>32.851404798406726</v>
      </c>
    </row>
    <row r="126" spans="2:5" ht="15">
      <c r="B126" s="40">
        <v>42552</v>
      </c>
      <c r="C126" s="41">
        <v>2128520.58</v>
      </c>
      <c r="D126" s="42">
        <v>73351860</v>
      </c>
      <c r="E126" s="46">
        <v>34.46142860408707</v>
      </c>
    </row>
    <row r="127" spans="2:5" ht="15">
      <c r="B127" s="40">
        <v>42583</v>
      </c>
      <c r="C127" s="41">
        <v>2571414.75</v>
      </c>
      <c r="D127" s="42">
        <v>87641710</v>
      </c>
      <c r="E127" s="46">
        <v>34.083070418725725</v>
      </c>
    </row>
    <row r="128" spans="2:5" ht="15">
      <c r="B128" s="40">
        <v>42614</v>
      </c>
      <c r="C128" s="41">
        <v>2693450.0300000003</v>
      </c>
      <c r="D128" s="42">
        <v>88040099.99999999</v>
      </c>
      <c r="E128" s="46">
        <v>32.686739690507636</v>
      </c>
    </row>
    <row r="129" spans="2:5" ht="15">
      <c r="B129" s="40">
        <v>42644</v>
      </c>
      <c r="C129" s="41">
        <v>3024521.7</v>
      </c>
      <c r="D129" s="42">
        <v>102156939.99999999</v>
      </c>
      <c r="E129" s="46">
        <v>33.77622980850162</v>
      </c>
    </row>
    <row r="130" spans="2:5" ht="15">
      <c r="B130" s="40">
        <v>42675</v>
      </c>
      <c r="C130" s="41">
        <v>3329397.65</v>
      </c>
      <c r="D130" s="42">
        <v>110117840</v>
      </c>
      <c r="E130" s="46">
        <v>33.07440311312769</v>
      </c>
    </row>
    <row r="131" spans="2:5" ht="15">
      <c r="B131" s="44">
        <v>42705</v>
      </c>
      <c r="C131" s="47">
        <v>3829199.85</v>
      </c>
      <c r="D131" s="48">
        <v>125326709.99999999</v>
      </c>
      <c r="E131" s="49">
        <v>32.7292162617211</v>
      </c>
    </row>
    <row r="132" spans="2:5" ht="15">
      <c r="B132" s="40">
        <v>42736</v>
      </c>
      <c r="C132" s="41">
        <v>3526337.68</v>
      </c>
      <c r="D132" s="42">
        <v>113741420.00000001</v>
      </c>
      <c r="E132" s="46">
        <v>32.254829321961026</v>
      </c>
    </row>
    <row r="133" spans="2:5" ht="15">
      <c r="B133" s="40">
        <v>42767</v>
      </c>
      <c r="C133" s="41">
        <v>3457498.38</v>
      </c>
      <c r="D133" s="42">
        <v>117141750</v>
      </c>
      <c r="E133" s="46">
        <v>33.880493098018455</v>
      </c>
    </row>
    <row r="134" spans="2:5" ht="15">
      <c r="B134" s="40">
        <v>42795</v>
      </c>
      <c r="C134" s="41">
        <v>3903256.81</v>
      </c>
      <c r="D134" s="42">
        <v>119100900</v>
      </c>
      <c r="E134" s="46">
        <v>30.51321135080528</v>
      </c>
    </row>
    <row r="135" spans="2:5" ht="15">
      <c r="B135" s="40">
        <v>42826</v>
      </c>
      <c r="C135" s="41">
        <v>2724166.3</v>
      </c>
      <c r="D135" s="42">
        <v>93184860</v>
      </c>
      <c r="E135" s="46">
        <v>34.20674427989216</v>
      </c>
    </row>
    <row r="136" spans="2:5" ht="15">
      <c r="B136" s="40">
        <v>42856</v>
      </c>
      <c r="C136" s="41">
        <v>2442953.0700000003</v>
      </c>
      <c r="D136" s="42">
        <v>87557890</v>
      </c>
      <c r="E136" s="46">
        <v>35.8410036914872</v>
      </c>
    </row>
    <row r="137" spans="2:5" ht="15">
      <c r="B137" s="40">
        <v>42887</v>
      </c>
      <c r="C137" s="41">
        <v>2103826.08</v>
      </c>
      <c r="D137" s="42">
        <v>75075300</v>
      </c>
      <c r="E137" s="46">
        <v>35.6851265956357</v>
      </c>
    </row>
    <row r="138" spans="2:5" ht="15">
      <c r="B138" s="40">
        <v>42917</v>
      </c>
      <c r="C138" s="41">
        <v>2241955.92</v>
      </c>
      <c r="D138" s="42">
        <v>80231970.00000001</v>
      </c>
      <c r="E138" s="46">
        <v>35.78659566152398</v>
      </c>
    </row>
    <row r="139" spans="2:5" ht="15">
      <c r="B139" s="40">
        <v>42948</v>
      </c>
      <c r="C139" s="41">
        <v>2475421.58</v>
      </c>
      <c r="D139" s="42">
        <v>89878499.99999999</v>
      </c>
      <c r="E139" s="46">
        <v>36.308360857062574</v>
      </c>
    </row>
    <row r="140" spans="2:5" ht="15">
      <c r="B140" s="40">
        <v>42979</v>
      </c>
      <c r="C140" s="41">
        <v>2650814.54</v>
      </c>
      <c r="D140" s="42">
        <v>95390690</v>
      </c>
      <c r="E140" s="46">
        <v>35.985425823113225</v>
      </c>
    </row>
    <row r="141" spans="2:5" ht="15">
      <c r="B141" s="40">
        <v>43009</v>
      </c>
      <c r="C141" s="41">
        <v>3037244.8200000003</v>
      </c>
      <c r="D141" s="42">
        <v>112478720</v>
      </c>
      <c r="E141" s="46">
        <v>37.03314242544333</v>
      </c>
    </row>
    <row r="142" spans="2:5" ht="15">
      <c r="B142" s="40">
        <v>43040</v>
      </c>
      <c r="C142" s="41">
        <v>3276677.59</v>
      </c>
      <c r="D142" s="42">
        <v>117336650</v>
      </c>
      <c r="E142" s="46">
        <v>35.80964155829564</v>
      </c>
    </row>
    <row r="143" spans="2:5" ht="15">
      <c r="B143" s="44">
        <v>43070</v>
      </c>
      <c r="C143" s="47">
        <v>3555936.41</v>
      </c>
      <c r="D143" s="48">
        <v>123651739.99999999</v>
      </c>
      <c r="E143" s="49">
        <v>34.77332711919896</v>
      </c>
    </row>
    <row r="144" spans="2:5" ht="15">
      <c r="B144" s="40">
        <v>43101</v>
      </c>
      <c r="C144" s="41">
        <v>3605496.46</v>
      </c>
      <c r="D144" s="42">
        <v>127185170</v>
      </c>
      <c r="E144" s="46">
        <v>35.27535567182335</v>
      </c>
    </row>
    <row r="145" spans="2:5" ht="15">
      <c r="B145" s="40">
        <v>43132</v>
      </c>
      <c r="C145" s="41">
        <v>3224313.96</v>
      </c>
      <c r="D145" s="42">
        <v>112785570</v>
      </c>
      <c r="E145" s="46">
        <v>34.97971084676878</v>
      </c>
    </row>
    <row r="146" spans="2:5" ht="15">
      <c r="B146" s="40">
        <v>43160</v>
      </c>
      <c r="C146" s="41">
        <v>3287017.53</v>
      </c>
      <c r="D146" s="42">
        <v>112811770</v>
      </c>
      <c r="E146" s="46">
        <v>34.32040412635098</v>
      </c>
    </row>
    <row r="147" spans="2:5" ht="15">
      <c r="B147" s="40">
        <v>43191</v>
      </c>
      <c r="C147" s="41">
        <v>2969356.8</v>
      </c>
      <c r="D147" s="42">
        <v>109607080</v>
      </c>
      <c r="E147" s="46">
        <v>36.91273477138214</v>
      </c>
    </row>
    <row r="148" spans="2:5" ht="15">
      <c r="B148" s="40">
        <v>43221</v>
      </c>
      <c r="C148" s="41">
        <v>2433701.6799999997</v>
      </c>
      <c r="D148" s="42">
        <v>92773310</v>
      </c>
      <c r="E148" s="46">
        <v>38.1202473427228</v>
      </c>
    </row>
    <row r="149" spans="2:5" ht="15">
      <c r="B149" s="40">
        <v>43252</v>
      </c>
      <c r="C149" s="41">
        <v>1882377.7</v>
      </c>
      <c r="D149" s="42">
        <v>70483180</v>
      </c>
      <c r="E149" s="46">
        <v>37.44369687337456</v>
      </c>
    </row>
    <row r="150" spans="2:5" ht="15">
      <c r="B150" s="40">
        <v>43282</v>
      </c>
      <c r="C150" s="41">
        <v>2069555.26</v>
      </c>
      <c r="D150" s="42">
        <v>79081320</v>
      </c>
      <c r="E150" s="46">
        <v>38.21174603474952</v>
      </c>
    </row>
    <row r="151" spans="2:5" ht="15">
      <c r="B151" s="40">
        <v>43313</v>
      </c>
      <c r="C151" s="41">
        <v>2193179.33</v>
      </c>
      <c r="D151" s="42">
        <v>85520050</v>
      </c>
      <c r="E151" s="46">
        <v>38.99364216605124</v>
      </c>
    </row>
    <row r="152" spans="2:5" ht="15">
      <c r="B152" s="40">
        <v>43344</v>
      </c>
      <c r="C152" s="41">
        <v>2427376.5700000003</v>
      </c>
      <c r="D152" s="42">
        <v>90678240</v>
      </c>
      <c r="E152" s="46">
        <v>37.35647823279434</v>
      </c>
    </row>
    <row r="153" spans="2:5" ht="15">
      <c r="B153" s="40">
        <v>43374</v>
      </c>
      <c r="C153" s="41">
        <v>3182935.99</v>
      </c>
      <c r="D153" s="42">
        <v>120939510</v>
      </c>
      <c r="E153" s="46">
        <v>37.996211793125</v>
      </c>
    </row>
    <row r="154" spans="2:5" ht="15">
      <c r="B154" s="40">
        <v>43405</v>
      </c>
      <c r="C154" s="41">
        <v>3354272.46</v>
      </c>
      <c r="D154" s="42">
        <v>112037720</v>
      </c>
      <c r="E154" s="46">
        <v>33.40149654986584</v>
      </c>
    </row>
    <row r="155" spans="2:5" ht="15">
      <c r="B155" s="44">
        <v>43435</v>
      </c>
      <c r="C155" s="47">
        <v>2873891.9699999997</v>
      </c>
      <c r="D155" s="48">
        <v>108357440</v>
      </c>
      <c r="E155" s="49">
        <v>37.70407556412081</v>
      </c>
    </row>
    <row r="156" spans="2:5" s="27" customFormat="1" ht="15">
      <c r="B156" s="40">
        <v>43466</v>
      </c>
      <c r="C156" s="41">
        <v>3253082.08</v>
      </c>
      <c r="D156" s="42">
        <v>115622360</v>
      </c>
      <c r="E156" s="46">
        <v>35.5424047585052</v>
      </c>
    </row>
    <row r="157" spans="2:5" s="27" customFormat="1" ht="15">
      <c r="B157" s="40">
        <v>43497</v>
      </c>
      <c r="C157" s="41">
        <v>3255409.41</v>
      </c>
      <c r="D157" s="42">
        <v>117737820</v>
      </c>
      <c r="E157" s="46">
        <v>36.1668242520685</v>
      </c>
    </row>
    <row r="158" spans="2:5" s="27" customFormat="1" ht="15">
      <c r="B158" s="40">
        <v>43525</v>
      </c>
      <c r="C158" s="41">
        <v>2884232.05</v>
      </c>
      <c r="D158" s="42">
        <v>103797680</v>
      </c>
      <c r="E158" s="46">
        <v>35.987978151757936</v>
      </c>
    </row>
    <row r="159" spans="2:5" s="27" customFormat="1" ht="15">
      <c r="B159" s="40">
        <v>43556</v>
      </c>
      <c r="C159" s="41">
        <v>2568292.13</v>
      </c>
      <c r="D159" s="42">
        <v>94909450</v>
      </c>
      <c r="E159" s="46">
        <v>36.95430472700939</v>
      </c>
    </row>
    <row r="160" spans="2:5" s="27" customFormat="1" ht="15">
      <c r="B160" s="40">
        <v>43586</v>
      </c>
      <c r="C160" s="41">
        <v>2285017.91</v>
      </c>
      <c r="D160" s="42">
        <v>89492970</v>
      </c>
      <c r="E160" s="46">
        <v>39.16510658772036</v>
      </c>
    </row>
    <row r="161" spans="2:5" s="27" customFormat="1" ht="15">
      <c r="B161" s="40">
        <v>43617</v>
      </c>
      <c r="C161" s="41">
        <v>1808512.1</v>
      </c>
      <c r="D161" s="42">
        <v>69896580</v>
      </c>
      <c r="E161" s="46">
        <v>38.648665939254705</v>
      </c>
    </row>
    <row r="162" spans="2:5" s="27" customFormat="1" ht="15">
      <c r="B162" s="40">
        <v>43647</v>
      </c>
      <c r="C162" s="41">
        <v>1862163.7</v>
      </c>
      <c r="D162" s="42">
        <v>74477340</v>
      </c>
      <c r="E162" s="46">
        <v>39.9950552145335</v>
      </c>
    </row>
    <row r="163" spans="2:5" s="27" customFormat="1" ht="15">
      <c r="B163" s="40">
        <v>43678</v>
      </c>
      <c r="C163" s="41">
        <v>1976277.75</v>
      </c>
      <c r="D163" s="42">
        <v>79752670</v>
      </c>
      <c r="E163" s="46">
        <v>40.354990587734946</v>
      </c>
    </row>
    <row r="164" spans="2:5" s="27" customFormat="1" ht="15">
      <c r="B164" s="40">
        <v>43709</v>
      </c>
      <c r="C164" s="41">
        <v>2205231.62</v>
      </c>
      <c r="D164" s="42">
        <v>90865190</v>
      </c>
      <c r="E164" s="46">
        <v>41.204374713255746</v>
      </c>
    </row>
    <row r="165" spans="2:5" s="27" customFormat="1" ht="15">
      <c r="B165" s="40">
        <v>43739</v>
      </c>
      <c r="C165" s="41">
        <v>2403470.38</v>
      </c>
      <c r="D165" s="42">
        <v>106070920</v>
      </c>
      <c r="E165" s="46">
        <v>44.13240158174947</v>
      </c>
    </row>
    <row r="166" spans="2:5" s="27" customFormat="1" ht="15">
      <c r="B166" s="40">
        <v>43770</v>
      </c>
      <c r="C166" s="41">
        <v>2950390.9699999997</v>
      </c>
      <c r="D166" s="42">
        <v>116947650</v>
      </c>
      <c r="E166" s="46">
        <v>39.63801787259402</v>
      </c>
    </row>
    <row r="167" spans="2:5" s="27" customFormat="1" ht="15">
      <c r="B167" s="44">
        <v>43800</v>
      </c>
      <c r="C167" s="47">
        <v>3214216.92</v>
      </c>
      <c r="D167" s="48">
        <v>119152390</v>
      </c>
      <c r="E167" s="49">
        <v>37.070425850412114</v>
      </c>
    </row>
    <row r="168" spans="2:5" s="27" customFormat="1" ht="15">
      <c r="B168" s="40">
        <v>43831</v>
      </c>
      <c r="C168" s="41">
        <v>3385200.17</v>
      </c>
      <c r="D168" s="42">
        <v>125030920</v>
      </c>
      <c r="E168" s="46">
        <v>36.934572173319964</v>
      </c>
    </row>
    <row r="169" spans="2:5" s="27" customFormat="1" ht="15">
      <c r="B169" s="40">
        <v>43862</v>
      </c>
      <c r="C169" s="41">
        <v>3124724.89</v>
      </c>
      <c r="D169" s="42">
        <v>115415520</v>
      </c>
      <c r="E169" s="46">
        <v>36.93621808734656</v>
      </c>
    </row>
    <row r="170" spans="2:5" s="27" customFormat="1" ht="15">
      <c r="B170" s="40">
        <v>43891</v>
      </c>
      <c r="C170" s="41">
        <v>3232782.22</v>
      </c>
      <c r="D170" s="42">
        <v>118833940</v>
      </c>
      <c r="E170" s="46">
        <v>36.75903043045071</v>
      </c>
    </row>
    <row r="171" spans="2:5" s="27" customFormat="1" ht="15">
      <c r="B171" s="40">
        <v>43922</v>
      </c>
      <c r="C171" s="41">
        <v>2298197.0700000003</v>
      </c>
      <c r="D171" s="42">
        <v>83231580</v>
      </c>
      <c r="E171" s="46">
        <v>36.21603259636911</v>
      </c>
    </row>
    <row r="172" spans="2:5" s="27" customFormat="1" ht="15">
      <c r="B172" s="40">
        <v>43952</v>
      </c>
      <c r="C172" s="41">
        <v>2000048.51</v>
      </c>
      <c r="D172" s="42">
        <v>78550590</v>
      </c>
      <c r="E172" s="46">
        <v>39.27434240082507</v>
      </c>
    </row>
    <row r="173" spans="2:5" s="27" customFormat="1" ht="15">
      <c r="B173" s="40">
        <v>43983</v>
      </c>
      <c r="C173" s="41">
        <v>1771683.41</v>
      </c>
      <c r="D173" s="42">
        <v>75211480</v>
      </c>
      <c r="E173" s="46">
        <v>42.45198638508445</v>
      </c>
    </row>
    <row r="174" spans="2:5" s="27" customFormat="1" ht="15">
      <c r="B174" s="40">
        <v>44013</v>
      </c>
      <c r="C174" s="41">
        <v>1818911.44</v>
      </c>
      <c r="D174" s="42">
        <v>76272210</v>
      </c>
      <c r="E174" s="46">
        <v>41.93288816744151</v>
      </c>
    </row>
    <row r="175" spans="2:5" s="27" customFormat="1" ht="15">
      <c r="B175" s="40">
        <v>44044</v>
      </c>
      <c r="C175" s="41">
        <v>2117423.79</v>
      </c>
      <c r="D175" s="42">
        <v>90969020</v>
      </c>
      <c r="E175" s="46">
        <v>42.96212238174579</v>
      </c>
    </row>
    <row r="176" spans="2:5" s="27" customFormat="1" ht="15">
      <c r="B176" s="40">
        <v>44075</v>
      </c>
      <c r="C176" s="41">
        <v>2344681.1</v>
      </c>
      <c r="D176" s="42">
        <v>101177740</v>
      </c>
      <c r="E176" s="46">
        <v>43.1520260900299</v>
      </c>
    </row>
    <row r="177" spans="2:5" s="27" customFormat="1" ht="15">
      <c r="B177" s="40">
        <v>44105</v>
      </c>
      <c r="C177" s="41">
        <v>2760858.6100000003</v>
      </c>
      <c r="D177" s="42">
        <v>116414750</v>
      </c>
      <c r="E177" s="46">
        <v>42.1661397575155</v>
      </c>
    </row>
    <row r="178" spans="2:5" s="27" customFormat="1" ht="15">
      <c r="B178" s="40">
        <v>44136</v>
      </c>
      <c r="C178" s="41">
        <v>2666244.2</v>
      </c>
      <c r="D178" s="42">
        <v>115655910</v>
      </c>
      <c r="E178" s="46">
        <v>43.37783838404599</v>
      </c>
    </row>
    <row r="179" spans="2:5" s="27" customFormat="1" ht="15">
      <c r="B179" s="44">
        <v>44166</v>
      </c>
      <c r="C179" s="47">
        <v>3260260.89</v>
      </c>
      <c r="D179" s="48">
        <v>137021250</v>
      </c>
      <c r="E179" s="49">
        <v>42.0276949063423</v>
      </c>
    </row>
    <row r="180" spans="2:5" s="27" customFormat="1" ht="15">
      <c r="B180" s="40">
        <v>44197</v>
      </c>
      <c r="C180" s="41">
        <v>3187234.14</v>
      </c>
      <c r="D180" s="42">
        <v>122844690</v>
      </c>
      <c r="E180" s="46">
        <v>38.54272532359358</v>
      </c>
    </row>
    <row r="181" spans="2:5" s="27" customFormat="1" ht="15">
      <c r="B181" s="40">
        <v>44228</v>
      </c>
      <c r="C181" s="41">
        <v>2861601.1100000003</v>
      </c>
      <c r="D181" s="42">
        <v>114871350</v>
      </c>
      <c r="E181" s="46">
        <v>40.14233486231769</v>
      </c>
    </row>
    <row r="182" spans="2:5" s="27" customFormat="1" ht="15">
      <c r="B182" s="40">
        <v>44256</v>
      </c>
      <c r="C182" s="41">
        <v>3347415.04</v>
      </c>
      <c r="D182" s="42">
        <v>137872467.8</v>
      </c>
      <c r="E182" s="46">
        <v>41.18774222870194</v>
      </c>
    </row>
    <row r="183" spans="2:5" s="27" customFormat="1" ht="15">
      <c r="B183" s="40">
        <v>44287</v>
      </c>
      <c r="C183" s="41">
        <v>2613360.2</v>
      </c>
      <c r="D183" s="42">
        <v>110951767.85</v>
      </c>
      <c r="E183" s="46">
        <v>42.45559714653953</v>
      </c>
    </row>
    <row r="184" spans="2:5" s="27" customFormat="1" ht="15">
      <c r="B184" s="40">
        <v>44317</v>
      </c>
      <c r="C184" s="41">
        <v>1972183.7</v>
      </c>
      <c r="D184" s="42">
        <v>87606025.49000001</v>
      </c>
      <c r="E184" s="46">
        <v>44.42082423153584</v>
      </c>
    </row>
    <row r="185" spans="2:5" s="27" customFormat="1" ht="15">
      <c r="B185" s="40">
        <v>44348</v>
      </c>
      <c r="C185" s="41">
        <v>1827015.23</v>
      </c>
      <c r="D185" s="42">
        <v>84168872.32</v>
      </c>
      <c r="E185" s="46">
        <v>46.06905894265588</v>
      </c>
    </row>
    <row r="186" spans="2:5" s="27" customFormat="1" ht="15">
      <c r="B186" s="40">
        <v>44378</v>
      </c>
      <c r="C186" s="41">
        <v>1809865.58</v>
      </c>
      <c r="D186" s="42">
        <v>80646037.11</v>
      </c>
      <c r="E186" s="46">
        <v>44.55913080020009</v>
      </c>
    </row>
    <row r="187" spans="2:5" s="27" customFormat="1" ht="15">
      <c r="B187" s="40">
        <v>44409</v>
      </c>
      <c r="C187" s="41">
        <v>1983808.16</v>
      </c>
      <c r="D187" s="42">
        <v>92495921.81</v>
      </c>
      <c r="E187" s="46">
        <v>46.62543671057387</v>
      </c>
    </row>
    <row r="188" spans="2:5" s="27" customFormat="1" ht="15">
      <c r="B188" s="40">
        <v>44440</v>
      </c>
      <c r="C188" s="41">
        <v>2305764.93</v>
      </c>
      <c r="D188" s="42">
        <v>108079262.66</v>
      </c>
      <c r="E188" s="46">
        <v>46.873495755701335</v>
      </c>
    </row>
    <row r="189" spans="2:5" s="27" customFormat="1" ht="15">
      <c r="B189" s="40">
        <v>44470</v>
      </c>
      <c r="C189" s="41">
        <v>2536157.63</v>
      </c>
      <c r="D189" s="42">
        <v>118670311.82</v>
      </c>
      <c r="E189" s="46">
        <v>46.79137858635387</v>
      </c>
    </row>
    <row r="190" spans="2:5" s="27" customFormat="1" ht="15">
      <c r="B190" s="40">
        <v>44501</v>
      </c>
      <c r="C190" s="41">
        <v>3039784.92</v>
      </c>
      <c r="D190" s="42">
        <v>133656060.56</v>
      </c>
      <c r="E190" s="46">
        <v>43.968920195840695</v>
      </c>
    </row>
    <row r="191" spans="2:5" s="27" customFormat="1" ht="15">
      <c r="B191" s="40">
        <v>44531</v>
      </c>
      <c r="C191" s="41">
        <v>3256730.57</v>
      </c>
      <c r="D191" s="59">
        <v>141618181.52</v>
      </c>
      <c r="E191" s="46">
        <v>43.48477053169308</v>
      </c>
    </row>
    <row r="192" spans="2:5" s="27" customFormat="1" ht="15">
      <c r="B192" s="36">
        <v>44562</v>
      </c>
      <c r="C192" s="38">
        <v>3249673.51</v>
      </c>
      <c r="D192" s="38">
        <v>137815155.98</v>
      </c>
      <c r="E192" s="45">
        <v>42.40892371369331</v>
      </c>
    </row>
    <row r="193" spans="2:5" s="27" customFormat="1" ht="15">
      <c r="B193" s="40">
        <v>44593</v>
      </c>
      <c r="C193" s="41">
        <v>2931181.81</v>
      </c>
      <c r="D193" s="59">
        <v>125052794.35</v>
      </c>
      <c r="E193" s="46">
        <v>42.662926579091994</v>
      </c>
    </row>
    <row r="194" spans="2:5" s="27" customFormat="1" ht="15">
      <c r="B194" s="40">
        <v>44621</v>
      </c>
      <c r="C194" s="41">
        <v>3167216.6</v>
      </c>
      <c r="D194" s="59">
        <v>139410196.6</v>
      </c>
      <c r="E194" s="46">
        <v>44.01662854381352</v>
      </c>
    </row>
    <row r="195" spans="2:5" s="27" customFormat="1" ht="15">
      <c r="B195" s="40">
        <v>44652</v>
      </c>
      <c r="C195" s="41">
        <v>2209930.19</v>
      </c>
      <c r="D195" s="59">
        <v>100505663.28</v>
      </c>
      <c r="E195" s="46">
        <v>45.479112297207905</v>
      </c>
    </row>
    <row r="196" spans="2:5" s="27" customFormat="1" ht="15">
      <c r="B196" s="40">
        <v>44682</v>
      </c>
      <c r="C196" s="41">
        <v>2101034.89</v>
      </c>
      <c r="D196" s="59">
        <v>99987518.6</v>
      </c>
      <c r="E196" s="46">
        <v>47.589651688268724</v>
      </c>
    </row>
    <row r="197" spans="2:5" ht="15">
      <c r="B197" s="44">
        <v>44713</v>
      </c>
      <c r="C197" s="47">
        <v>1674991.85</v>
      </c>
      <c r="D197" s="48">
        <v>83120260.82</v>
      </c>
      <c r="E197" s="70">
        <v>49.62427776588883</v>
      </c>
    </row>
    <row r="199" ht="15">
      <c r="B199" s="52" t="s">
        <v>0</v>
      </c>
    </row>
    <row r="200" ht="15">
      <c r="B200" s="52" t="s">
        <v>17</v>
      </c>
    </row>
  </sheetData>
  <sheetProtection/>
  <mergeCells count="1">
    <mergeCell ref="C9:D9"/>
  </mergeCells>
  <hyperlinks>
    <hyperlink ref="E9" location="Yogurt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2010-05-28T16:45:30Z</cp:lastPrinted>
  <dcterms:created xsi:type="dcterms:W3CDTF">2010-03-11T18:38:35Z</dcterms:created>
  <dcterms:modified xsi:type="dcterms:W3CDTF">2022-08-23T14:29:49Z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