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32" windowHeight="8136" activeTab="0"/>
  </bookViews>
  <sheets>
    <sheet name="Manteca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<sst xmlns="http://schemas.openxmlformats.org/spreadsheetml/2006/main" count="607" uniqueCount="80">
  <si>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</si>
  <si>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</si>
  <si>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</si>
  <si>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</si>
  <si>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</si>
  <si>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</si>
  <si>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</si>
  <si>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</si>
  <si>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</si>
  <si>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</si>
  <si>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</si>
  <si>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</si>
  <si>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</si>
  <si>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</si>
  <si>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</si>
  <si>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Manteca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</si>
  <si>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</si>
  <si>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</si>
  <si>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</si>
  <si>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</si>
  <si>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</si>
  <si>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 xml:space="preserve">Volúmen (Toneladas) 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</si>
  <si>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</si>
  <si>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</si>
  <si>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</si>
  <si>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</si>
  <si>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</si>
  <si>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</si>
  <si>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</si>
  <si>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</si>
  <si>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</si>
  <si>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</si>
  <si>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</si>
  <si>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</si>
  <si>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</si>
  <si>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</si>
  <si>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RUSIA</t>
  </si>
  <si>
    <t>BRASIL</t>
  </si>
  <si>
    <t>IRAN</t>
  </si>
  <si>
    <t>MARRUECOS</t>
  </si>
  <si>
    <t>SUDAFRICA</t>
  </si>
  <si>
    <t>ARGELIA</t>
  </si>
  <si>
    <t>ARGENTINA</t>
  </si>
  <si>
    <t>TUNEZ</t>
  </si>
  <si>
    <t>EGIPTO</t>
  </si>
  <si>
    <t>GEORGIA</t>
  </si>
  <si>
    <t>TURQUIA</t>
  </si>
  <si>
    <t>ARABIA SAUDITA</t>
  </si>
  <si>
    <t>PAKISTAN</t>
  </si>
  <si>
    <t>MALASIA</t>
  </si>
  <si>
    <t>HONG KONG</t>
  </si>
  <si>
    <t>VENEZUELA</t>
  </si>
  <si>
    <t>CANADA</t>
  </si>
  <si>
    <t>EMIRATOS ARABES UNIDOS</t>
  </si>
  <si>
    <t>MEXICO</t>
  </si>
  <si>
    <t xml:space="preserve"> Año 2013</t>
  </si>
  <si>
    <t xml:space="preserve"> Año 2012</t>
  </si>
  <si>
    <t xml:space="preserve"> Año 2011</t>
  </si>
  <si>
    <t>SIRIA</t>
  </si>
  <si>
    <t xml:space="preserve"> Año 2010</t>
  </si>
  <si>
    <t xml:space="preserve"> Año 2009</t>
  </si>
  <si>
    <t>CUBA</t>
  </si>
  <si>
    <t xml:space="preserve"> Año 2008</t>
  </si>
  <si>
    <t xml:space="preserve"> Año 2007</t>
  </si>
  <si>
    <t>Facturación (US$ FOB)</t>
  </si>
  <si>
    <t>2019</t>
  </si>
  <si>
    <t>PERU</t>
  </si>
  <si>
    <t>CHINA</t>
  </si>
  <si>
    <t>Precio Promedio ponderado (US$/toneladas)</t>
  </si>
  <si>
    <t>Promedio lineal</t>
  </si>
  <si>
    <t>Promedio ponderado</t>
  </si>
  <si>
    <t>2020</t>
  </si>
  <si>
    <t>TAIWAN</t>
  </si>
  <si>
    <t>BAHREIN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</si>
  <si>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</si>
  <si>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</si>
  <si>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</si>
  <si>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>CHILE</t>
  </si>
  <si>
    <t>2022</t>
  </si>
  <si>
    <t xml:space="preserve">Manteca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</si>
</sst>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4" fillId="0" borderId="17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5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4" fillId="0" borderId="19" xfId="0" applyNumberFormat="1" applyFont="1" applyBorder="1" applyAlignment="1">
      <alignment/>
    </xf>
    <xf numFmtId="9" fontId="0" fillId="0" borderId="0" xfId="55" applyAlignment="1">
      <alignment/>
    </xf>
    <xf numFmtId="182" fontId="0" fillId="0" borderId="0" xfId="49" applyNumberFormat="1" applyAlignment="1">
      <alignment/>
    </xf>
    <xf numFmtId="182" fontId="35" fillId="0" borderId="0" xfId="46" applyNumberFormat="1" applyAlignment="1" applyProtection="1">
      <alignment/>
      <protection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182" fontId="44" fillId="0" borderId="23" xfId="49" applyNumberFormat="1" applyFont="1" applyBorder="1" applyAlignment="1">
      <alignment wrapText="1"/>
    </xf>
    <xf numFmtId="0" fontId="44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82" fontId="0" fillId="0" borderId="21" xfId="49" applyNumberFormat="1" applyBorder="1" applyAlignment="1">
      <alignment/>
    </xf>
    <xf numFmtId="182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2" fontId="0" fillId="0" borderId="0" xfId="49" applyNumberFormat="1" applyAlignment="1">
      <alignment/>
    </xf>
    <xf numFmtId="182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2" fontId="0" fillId="0" borderId="27" xfId="49" applyNumberFormat="1" applyBorder="1" applyAlignment="1">
      <alignment/>
    </xf>
    <xf numFmtId="182" fontId="0" fillId="0" borderId="28" xfId="49" applyNumberFormat="1" applyBorder="1" applyAlignment="1">
      <alignment/>
    </xf>
    <xf numFmtId="0" fontId="35" fillId="0" borderId="0" xfId="46" applyAlignment="1" applyProtection="1">
      <alignment/>
      <protection/>
    </xf>
    <xf numFmtId="0" fontId="45" fillId="0" borderId="0" xfId="0" applyFont="1" applyAlignment="1">
      <alignment/>
    </xf>
    <xf numFmtId="182" fontId="0" fillId="0" borderId="0" xfId="0" applyNumberFormat="1" applyAlignment="1">
      <alignment/>
    </xf>
    <xf numFmtId="3" fontId="44" fillId="0" borderId="12" xfId="0" applyNumberFormat="1" applyFont="1" applyBorder="1" applyAlignment="1">
      <alignment/>
    </xf>
    <xf numFmtId="9" fontId="44" fillId="0" borderId="15" xfId="55" applyFont="1" applyBorder="1" applyAlignment="1">
      <alignment/>
    </xf>
    <xf numFmtId="3" fontId="44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4" fillId="0" borderId="29" xfId="0" applyNumberFormat="1" applyFont="1" applyBorder="1" applyAlignment="1">
      <alignment/>
    </xf>
    <xf numFmtId="49" fontId="44" fillId="0" borderId="12" xfId="0" applyNumberFormat="1" applyFont="1" applyBorder="1" applyAlignment="1">
      <alignment/>
    </xf>
    <xf numFmtId="49" fontId="44" fillId="0" borderId="17" xfId="0" applyNumberFormat="1" applyFont="1" applyBorder="1" applyAlignment="1">
      <alignment/>
    </xf>
    <xf numFmtId="49" fontId="44" fillId="0" borderId="19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30" xfId="0" applyFont="1" applyBorder="1" applyAlignment="1">
      <alignment/>
    </xf>
    <xf numFmtId="0" fontId="44" fillId="0" borderId="30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44" fillId="0" borderId="16" xfId="0" applyFont="1" applyBorder="1" applyAlignment="1">
      <alignment/>
    </xf>
    <xf numFmtId="9" fontId="0" fillId="0" borderId="0" xfId="55" applyAlignment="1">
      <alignment/>
    </xf>
    <xf numFmtId="9" fontId="0" fillId="0" borderId="15" xfId="55" applyBorder="1" applyAlignment="1">
      <alignment/>
    </xf>
    <xf numFmtId="0" fontId="44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32" xfId="55" applyBorder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47" fillId="0" borderId="0" xfId="0" applyFont="1" applyAlignment="1">
      <alignment/>
    </xf>
    <xf numFmtId="0" fontId="44" fillId="0" borderId="29" xfId="0" applyFont="1" applyBorder="1" applyAlignment="1">
      <alignment/>
    </xf>
    <xf numFmtId="0" fontId="44" fillId="0" borderId="12" xfId="0" applyFont="1" applyBorder="1" applyAlignment="1">
      <alignment/>
    </xf>
    <xf numFmtId="0" fontId="48" fillId="0" borderId="34" xfId="0" applyFont="1" applyBorder="1" applyAlignment="1">
      <alignment wrapText="1"/>
    </xf>
    <xf numFmtId="9" fontId="48" fillId="0" borderId="35" xfId="55" applyFont="1" applyBorder="1" applyAlignment="1">
      <alignment horizontal="right" wrapText="1"/>
    </xf>
    <xf numFmtId="0" fontId="44" fillId="0" borderId="17" xfId="0" applyFont="1" applyBorder="1" applyAlignment="1">
      <alignment/>
    </xf>
    <xf numFmtId="0" fontId="48" fillId="0" borderId="36" xfId="0" applyFont="1" applyBorder="1" applyAlignment="1">
      <alignment wrapText="1"/>
    </xf>
    <xf numFmtId="9" fontId="48" fillId="0" borderId="37" xfId="55" applyFont="1" applyBorder="1" applyAlignment="1">
      <alignment horizontal="right" wrapText="1"/>
    </xf>
    <xf numFmtId="0" fontId="48" fillId="0" borderId="36" xfId="0" applyFont="1" applyBorder="1" applyAlignment="1" quotePrefix="1">
      <alignment wrapText="1"/>
    </xf>
    <xf numFmtId="9" fontId="48" fillId="0" borderId="37" xfId="55" applyFont="1" applyBorder="1" applyAlignment="1" quotePrefix="1">
      <alignment horizontal="right" wrapText="1"/>
    </xf>
    <xf numFmtId="0" fontId="44" fillId="0" borderId="19" xfId="0" applyFont="1" applyBorder="1" applyAlignment="1">
      <alignment/>
    </xf>
    <xf numFmtId="0" fontId="48" fillId="0" borderId="38" xfId="0" applyFont="1" applyBorder="1" applyAlignment="1" quotePrefix="1">
      <alignment wrapText="1"/>
    </xf>
    <xf numFmtId="9" fontId="48" fillId="0" borderId="39" xfId="55" applyFont="1" applyBorder="1" applyAlignment="1" quotePrefix="1">
      <alignment horizontal="right" wrapText="1"/>
    </xf>
    <xf numFmtId="0" fontId="48" fillId="0" borderId="38" xfId="0" applyFont="1" applyBorder="1" applyAlignment="1">
      <alignment wrapText="1"/>
    </xf>
    <xf numFmtId="9" fontId="48" fillId="0" borderId="39" xfId="55" applyFont="1" applyBorder="1" applyAlignment="1">
      <alignment horizontal="right" wrapText="1"/>
    </xf>
    <xf numFmtId="0" fontId="44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2" fontId="48" fillId="0" borderId="0" xfId="0" applyNumberFormat="1" applyFont="1" applyAlignment="1">
      <alignment horizontal="right" wrapText="1"/>
    </xf>
    <xf numFmtId="9" fontId="48" fillId="0" borderId="39" xfId="55" applyFont="1" applyBorder="1" applyAlignment="1">
      <alignment horizontal="right" wrapText="1"/>
    </xf>
    <xf numFmtId="0" fontId="48" fillId="0" borderId="37" xfId="0" applyFont="1" applyBorder="1" applyAlignment="1">
      <alignment horizontal="right" wrapText="1"/>
    </xf>
    <xf numFmtId="0" fontId="48" fillId="0" borderId="40" xfId="0" applyFont="1" applyBorder="1" applyAlignment="1">
      <alignment horizontal="right" wrapText="1"/>
    </xf>
    <xf numFmtId="0" fontId="48" fillId="0" borderId="41" xfId="0" applyFont="1" applyBorder="1" applyAlignment="1">
      <alignment wrapText="1"/>
    </xf>
    <xf numFmtId="2" fontId="48" fillId="0" borderId="37" xfId="0" applyNumberFormat="1" applyFont="1" applyBorder="1" applyAlignment="1">
      <alignment horizontal="right" wrapText="1"/>
    </xf>
    <xf numFmtId="0" fontId="48" fillId="0" borderId="39" xfId="0" applyFont="1" applyBorder="1" applyAlignment="1">
      <alignment horizontal="right" wrapText="1"/>
    </xf>
    <xf numFmtId="0" fontId="48" fillId="0" borderId="42" xfId="0" applyFont="1" applyBorder="1" applyAlignment="1">
      <alignment horizontal="right" wrapText="1"/>
    </xf>
    <xf numFmtId="0" fontId="48" fillId="0" borderId="43" xfId="0" applyFont="1" applyBorder="1" applyAlignment="1">
      <alignment wrapText="1"/>
    </xf>
    <xf numFmtId="2" fontId="48" fillId="0" borderId="39" xfId="0" applyNumberFormat="1" applyFont="1" applyBorder="1" applyAlignment="1">
      <alignment horizontal="right" wrapText="1"/>
    </xf>
    <xf numFmtId="0" fontId="44" fillId="0" borderId="13" xfId="0" applyFont="1" applyBorder="1" applyAlignment="1">
      <alignment horizontal="center"/>
    </xf>
    <xf numFmtId="9" fontId="44" fillId="0" borderId="17" xfId="55" applyFont="1" applyBorder="1" applyAlignment="1">
      <alignment/>
    </xf>
    <xf numFmtId="0" fontId="49" fillId="0" borderId="0" xfId="0" applyFont="1" applyAlignment="1">
      <alignment/>
    </xf>
    <xf numFmtId="9" fontId="44" fillId="0" borderId="19" xfId="55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50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182" fontId="44" fillId="0" borderId="30" xfId="49" applyNumberFormat="1" applyFont="1" applyBorder="1" applyAlignment="1">
      <alignment horizontal="center"/>
    </xf>
    <xf numFmtId="182" fontId="44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114300</xdr:rowOff>
    </xdr:from>
    <xdr:to>
      <xdr:col>9</xdr:col>
      <xdr:colOff>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14300"/>
          <a:ext cx="2209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1</xdr:row>
      <xdr:rowOff>152400</xdr:rowOff>
    </xdr:from>
    <xdr:to>
      <xdr:col>7</xdr:col>
      <xdr:colOff>819150</xdr:colOff>
      <xdr:row>9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333375"/>
          <a:ext cx="220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152400</xdr:rowOff>
    </xdr:from>
    <xdr:to>
      <xdr:col>3</xdr:col>
      <xdr:colOff>1609725</xdr:colOff>
      <xdr:row>8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52400"/>
          <a:ext cx="2419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73"/>
  <sheetViews>
    <sheetView showGridLines="0" tabSelected="1" zoomScalePageLayoutView="0" workbookViewId="0" topLeftCell="A1">
      <selection activeCell="G33" sqref="G33:I33"/>
    </sheetView>
  </sheetViews>
  <sheetFormatPr defaultColWidth="11.421875" defaultRowHeight="15"/>
  <cols>
    <col min="1" max="1" width="7.8515625" style="0" customWidth="1"/>
    <col min="2" max="2" width="11.421875" style="41" customWidth="1"/>
    <col min="3" max="8" width="11.421875" style="0" customWidth="1"/>
    <col min="9" max="9" width="13.00390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>
      <c r="B9" s="102" t="s">
        <v>76</v>
      </c>
    </row>
    <row r="10" ht="15" thickBot="1"/>
    <row r="11" spans="7:10" ht="15" thickBot="1">
      <c r="G11" s="106" t="s">
        <v>79</v>
      </c>
      <c r="H11" s="107"/>
      <c r="I11" s="108"/>
      <c r="J11" s="35" t="s">
        <v>20</v>
      </c>
    </row>
    <row r="12" ht="15" thickBot="1">
      <c r="B12" s="99"/>
    </row>
    <row r="13" spans="1:9" ht="15" thickBot="1">
      <c r="A13" s="37"/>
      <c r="B13" s="37"/>
      <c r="C13" s="37"/>
      <c r="D13" s="37"/>
      <c r="E13" s="37"/>
      <c r="G13" s="103" t="s">
        <v>64</v>
      </c>
      <c r="H13" s="104"/>
      <c r="I13" s="105"/>
    </row>
    <row r="14" ht="15" thickBot="1"/>
    <row r="15" spans="2:16" ht="15" thickBot="1">
      <c r="B15" s="4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35</v>
      </c>
      <c r="P15" s="5" t="s">
        <v>14</v>
      </c>
    </row>
    <row r="16" spans="2:16" ht="14.25">
      <c r="B16" s="43">
        <v>2007</v>
      </c>
      <c r="C16" s="6">
        <v>4113670.9999999995</v>
      </c>
      <c r="D16" s="2">
        <v>3220341.9699999997</v>
      </c>
      <c r="E16" s="2">
        <v>2860153.5</v>
      </c>
      <c r="F16" s="2">
        <v>2426828.56</v>
      </c>
      <c r="G16" s="2">
        <v>1600726.9000000001</v>
      </c>
      <c r="H16" s="2">
        <v>1665292.6700000002</v>
      </c>
      <c r="I16" s="2">
        <v>2012490.77</v>
      </c>
      <c r="J16" s="2">
        <v>1558442.61</v>
      </c>
      <c r="K16" s="2">
        <v>925532.42</v>
      </c>
      <c r="L16" s="2">
        <v>3003540.5599999996</v>
      </c>
      <c r="M16" s="2">
        <v>3099107.63</v>
      </c>
      <c r="N16" s="2">
        <v>6698978.71</v>
      </c>
      <c r="O16" s="7">
        <f aca="true" t="shared" si="0" ref="O16:O21">SUM(C16:N16)</f>
        <v>33185107.3</v>
      </c>
      <c r="P16" s="8"/>
    </row>
    <row r="17" spans="2:16" ht="14.25">
      <c r="B17" s="44">
        <v>2008</v>
      </c>
      <c r="C17" s="9">
        <v>2774713.46</v>
      </c>
      <c r="D17" s="1">
        <v>3447511.94</v>
      </c>
      <c r="E17" s="1">
        <v>3378891.67</v>
      </c>
      <c r="F17" s="1">
        <v>2076293.4299999997</v>
      </c>
      <c r="G17" s="1">
        <v>2608926.6999999997</v>
      </c>
      <c r="H17" s="1">
        <v>2378767.44</v>
      </c>
      <c r="I17" s="1">
        <v>2320655.58</v>
      </c>
      <c r="J17" s="1">
        <v>2530169</v>
      </c>
      <c r="K17" s="1">
        <v>3524177.7999999993</v>
      </c>
      <c r="L17" s="1">
        <v>3410907.02</v>
      </c>
      <c r="M17" s="1">
        <v>2481261.74</v>
      </c>
      <c r="N17" s="1">
        <v>3382790.86</v>
      </c>
      <c r="O17" s="10">
        <f t="shared" si="0"/>
        <v>34315066.64</v>
      </c>
      <c r="P17" s="8">
        <f>+O17/O16-1</f>
        <v>0.034050193955527774</v>
      </c>
    </row>
    <row r="18" spans="2:16" ht="14.25">
      <c r="B18" s="44">
        <v>2009</v>
      </c>
      <c r="C18" s="9">
        <v>3427946.3299999996</v>
      </c>
      <c r="D18" s="1">
        <v>1777472.47</v>
      </c>
      <c r="E18" s="1">
        <v>2738545.2700000005</v>
      </c>
      <c r="F18" s="1">
        <v>3542944.68</v>
      </c>
      <c r="G18" s="1">
        <v>4219688.8</v>
      </c>
      <c r="H18" s="1">
        <v>6712700.870000001</v>
      </c>
      <c r="I18" s="1">
        <v>3161384.76</v>
      </c>
      <c r="J18" s="1">
        <v>3354384.48</v>
      </c>
      <c r="K18" s="1">
        <v>3191650.33</v>
      </c>
      <c r="L18" s="1">
        <v>1757009.04</v>
      </c>
      <c r="M18" s="1">
        <v>2385324.7700000005</v>
      </c>
      <c r="N18" s="1">
        <v>2967453.61</v>
      </c>
      <c r="O18" s="10">
        <f t="shared" si="0"/>
        <v>39236505.410000004</v>
      </c>
      <c r="P18" s="8">
        <f>+O18/O17-1</f>
        <v>0.14341918148173538</v>
      </c>
    </row>
    <row r="19" spans="2:16" ht="14.25">
      <c r="B19" s="44">
        <v>2010</v>
      </c>
      <c r="C19" s="9">
        <v>1449460.81</v>
      </c>
      <c r="D19" s="1">
        <v>1057405.1</v>
      </c>
      <c r="E19" s="1">
        <v>2225373.86</v>
      </c>
      <c r="F19" s="1">
        <v>1912843.87</v>
      </c>
      <c r="G19" s="1">
        <v>1821350.07</v>
      </c>
      <c r="H19" s="1">
        <v>3890846.5799999996</v>
      </c>
      <c r="I19" s="1">
        <v>3176696.42</v>
      </c>
      <c r="J19" s="1">
        <v>4189860.34</v>
      </c>
      <c r="K19" s="1">
        <v>3788095.7</v>
      </c>
      <c r="L19" s="1">
        <v>6229443.58</v>
      </c>
      <c r="M19" s="1">
        <v>3586356.9600000004</v>
      </c>
      <c r="N19" s="1">
        <v>3472773.36</v>
      </c>
      <c r="O19" s="10">
        <f t="shared" si="0"/>
        <v>36800506.65</v>
      </c>
      <c r="P19" s="8">
        <f>+O19/O18-1</f>
        <v>-0.06208500819696228</v>
      </c>
    </row>
    <row r="20" spans="2:16" ht="14.25">
      <c r="B20" s="44">
        <v>2011</v>
      </c>
      <c r="C20" s="9">
        <v>5561369.699999999</v>
      </c>
      <c r="D20" s="1">
        <v>2631104.5999999996</v>
      </c>
      <c r="E20" s="1">
        <v>3152163.42</v>
      </c>
      <c r="F20" s="1">
        <v>5401998.989999999</v>
      </c>
      <c r="G20" s="1">
        <v>5135091.529999999</v>
      </c>
      <c r="H20" s="1">
        <v>3082380.67</v>
      </c>
      <c r="I20" s="1">
        <v>5141917.890000001</v>
      </c>
      <c r="J20" s="1">
        <v>7692371.9</v>
      </c>
      <c r="K20" s="1">
        <v>10145812.57</v>
      </c>
      <c r="L20" s="1">
        <v>11828221.859999998</v>
      </c>
      <c r="M20" s="1">
        <v>5506767.93</v>
      </c>
      <c r="N20" s="1">
        <v>5603182.22</v>
      </c>
      <c r="O20" s="10">
        <f t="shared" si="0"/>
        <v>70882383.28</v>
      </c>
      <c r="P20" s="8">
        <f>+O20/O19-1</f>
        <v>0.9261252013224661</v>
      </c>
    </row>
    <row r="21" spans="2:16" ht="14.25">
      <c r="B21" s="44">
        <v>2012</v>
      </c>
      <c r="C21" s="9">
        <v>5937996.59</v>
      </c>
      <c r="D21" s="1">
        <v>6146035.920000001</v>
      </c>
      <c r="E21" s="1">
        <v>5923575.4799999995</v>
      </c>
      <c r="F21" s="1">
        <v>4975768.81</v>
      </c>
      <c r="G21" s="1">
        <v>6424093.2299999995</v>
      </c>
      <c r="H21" s="1">
        <v>4642281.46</v>
      </c>
      <c r="I21" s="1">
        <v>9070238.71</v>
      </c>
      <c r="J21" s="1">
        <v>14378525.339999996</v>
      </c>
      <c r="K21" s="1">
        <v>7716892.529999999</v>
      </c>
      <c r="L21" s="1">
        <v>12207858.07999999</v>
      </c>
      <c r="M21" s="1">
        <v>12498863.2</v>
      </c>
      <c r="N21" s="1">
        <v>12267410.270000001</v>
      </c>
      <c r="O21" s="10">
        <f t="shared" si="0"/>
        <v>102189539.61999999</v>
      </c>
      <c r="P21" s="8">
        <f>+O21/O20-1</f>
        <v>0.4416775352534392</v>
      </c>
    </row>
    <row r="22" spans="2:19" ht="14.25">
      <c r="B22" s="44">
        <v>2013</v>
      </c>
      <c r="C22" s="9">
        <v>5250987.26</v>
      </c>
      <c r="D22" s="1">
        <v>5221194.629999999</v>
      </c>
      <c r="E22" s="1">
        <v>4014908.8600000013</v>
      </c>
      <c r="F22" s="1">
        <v>9068074.020000001</v>
      </c>
      <c r="G22" s="1">
        <v>9006566.900000002</v>
      </c>
      <c r="H22" s="1">
        <v>10315086.9</v>
      </c>
      <c r="I22" s="1">
        <v>9285614.690000001</v>
      </c>
      <c r="J22" s="1">
        <v>10506757.57</v>
      </c>
      <c r="K22" s="1">
        <v>9067962.2</v>
      </c>
      <c r="L22" s="1">
        <v>12529721.12</v>
      </c>
      <c r="M22" s="1">
        <v>9945506.969999997</v>
      </c>
      <c r="N22" s="1">
        <v>10006773</v>
      </c>
      <c r="O22" s="10">
        <f aca="true" t="shared" si="1" ref="O22:O28">SUM(C22:N22)</f>
        <v>104219154.12</v>
      </c>
      <c r="P22" s="8">
        <f aca="true" t="shared" si="2" ref="P22:P28">O22/O21-1</f>
        <v>0.01986127452523312</v>
      </c>
      <c r="Q22" s="47"/>
      <c r="R22" s="47"/>
      <c r="S22" s="47"/>
    </row>
    <row r="23" spans="2:19" ht="14.25">
      <c r="B23" s="44">
        <v>2014</v>
      </c>
      <c r="C23" s="9">
        <v>7628621</v>
      </c>
      <c r="D23" s="1">
        <v>7580206.71</v>
      </c>
      <c r="E23" s="1">
        <v>3516732.8200000003</v>
      </c>
      <c r="F23" s="1">
        <v>4735010</v>
      </c>
      <c r="G23" s="1">
        <v>4073003</v>
      </c>
      <c r="H23" s="1">
        <v>4981358</v>
      </c>
      <c r="I23" s="1">
        <v>12959292.86</v>
      </c>
      <c r="J23" s="1">
        <v>13403519.5</v>
      </c>
      <c r="K23" s="1">
        <v>17348829.28</v>
      </c>
      <c r="L23" s="1">
        <v>12552800</v>
      </c>
      <c r="M23" s="1">
        <v>4371440</v>
      </c>
      <c r="N23" s="1">
        <v>6025151</v>
      </c>
      <c r="O23" s="10">
        <f t="shared" si="1"/>
        <v>99175964.17</v>
      </c>
      <c r="P23" s="8">
        <f t="shared" si="2"/>
        <v>-0.048390240667211426</v>
      </c>
      <c r="Q23" s="47"/>
      <c r="R23" s="47"/>
      <c r="S23" s="47"/>
    </row>
    <row r="24" spans="2:19" ht="14.25">
      <c r="B24" s="44">
        <v>2015</v>
      </c>
      <c r="C24" s="9">
        <v>3755492</v>
      </c>
      <c r="D24" s="1">
        <v>5679756.43</v>
      </c>
      <c r="E24" s="1">
        <v>4672762.77</v>
      </c>
      <c r="F24" s="1">
        <v>2530994.88</v>
      </c>
      <c r="G24" s="1">
        <v>3304483</v>
      </c>
      <c r="H24" s="1">
        <v>6492071</v>
      </c>
      <c r="I24" s="1">
        <v>6670917.82</v>
      </c>
      <c r="J24" s="1">
        <v>5517411.62</v>
      </c>
      <c r="K24" s="1">
        <v>4988184</v>
      </c>
      <c r="L24" s="1">
        <v>6167837.62</v>
      </c>
      <c r="M24" s="1">
        <v>5531441.68</v>
      </c>
      <c r="N24" s="1">
        <v>5213403.18</v>
      </c>
      <c r="O24" s="10">
        <f t="shared" si="1"/>
        <v>60524755.99999999</v>
      </c>
      <c r="P24" s="8">
        <f t="shared" si="2"/>
        <v>-0.38972354333502623</v>
      </c>
      <c r="Q24" s="47"/>
      <c r="R24" s="47"/>
      <c r="S24" s="47"/>
    </row>
    <row r="25" spans="2:19" ht="14.25">
      <c r="B25" s="44">
        <v>2016</v>
      </c>
      <c r="C25" s="9">
        <v>2277631</v>
      </c>
      <c r="D25" s="1">
        <v>3561218.8100000005</v>
      </c>
      <c r="E25" s="1">
        <v>2538173.19</v>
      </c>
      <c r="F25" s="1">
        <v>2016253.38</v>
      </c>
      <c r="G25" s="1">
        <v>2694088.07</v>
      </c>
      <c r="H25" s="1">
        <v>4015208.1900000004</v>
      </c>
      <c r="I25" s="1">
        <v>1332787.26</v>
      </c>
      <c r="J25" s="1">
        <v>2106626.75</v>
      </c>
      <c r="K25" s="1">
        <v>4389185.029999999</v>
      </c>
      <c r="L25" s="1">
        <v>5109745.92</v>
      </c>
      <c r="M25" s="1">
        <v>6314078.800000001</v>
      </c>
      <c r="N25" s="1">
        <v>4735949.72</v>
      </c>
      <c r="O25" s="40">
        <f t="shared" si="1"/>
        <v>41090946.120000005</v>
      </c>
      <c r="P25" s="39">
        <f t="shared" si="2"/>
        <v>-0.32108861174095427</v>
      </c>
      <c r="Q25" s="47"/>
      <c r="R25" s="47"/>
      <c r="S25" s="47"/>
    </row>
    <row r="26" spans="2:19" ht="14.25">
      <c r="B26" s="44">
        <v>2017</v>
      </c>
      <c r="C26" s="9">
        <v>1366622.4</v>
      </c>
      <c r="D26" s="1">
        <v>5551659.12</v>
      </c>
      <c r="E26" s="1">
        <v>5433651.26</v>
      </c>
      <c r="F26" s="1">
        <v>1629910.73</v>
      </c>
      <c r="G26" s="1">
        <v>5019149.4</v>
      </c>
      <c r="H26" s="1">
        <v>2775352.12</v>
      </c>
      <c r="I26" s="1">
        <v>1093126.43</v>
      </c>
      <c r="J26" s="1">
        <v>4048732.85</v>
      </c>
      <c r="K26" s="1">
        <v>5911132.97</v>
      </c>
      <c r="L26" s="1">
        <v>3694942.25</v>
      </c>
      <c r="M26" s="1">
        <v>8426479.879999999</v>
      </c>
      <c r="N26" s="1">
        <v>4868051.98</v>
      </c>
      <c r="O26" s="40">
        <f t="shared" si="1"/>
        <v>49818811.39</v>
      </c>
      <c r="P26" s="39">
        <f t="shared" si="2"/>
        <v>0.21240360941097736</v>
      </c>
      <c r="Q26" s="47"/>
      <c r="R26" s="47"/>
      <c r="S26" s="47"/>
    </row>
    <row r="27" spans="2:19" s="15" customFormat="1" ht="14.25">
      <c r="B27" s="44">
        <v>2018</v>
      </c>
      <c r="C27" s="9">
        <v>3578740.3200000003</v>
      </c>
      <c r="D27" s="1">
        <v>3530635.32</v>
      </c>
      <c r="E27" s="1">
        <v>6640123.529999999</v>
      </c>
      <c r="F27" s="1">
        <v>4500176.11</v>
      </c>
      <c r="G27" s="1">
        <v>7822867.429999999</v>
      </c>
      <c r="H27" s="1">
        <v>5680918.01</v>
      </c>
      <c r="I27" s="1">
        <v>3613691.1500000004</v>
      </c>
      <c r="J27" s="1">
        <v>5317444.319999999</v>
      </c>
      <c r="K27" s="1">
        <v>3056564.5500000003</v>
      </c>
      <c r="L27" s="1">
        <v>7458447.220000001</v>
      </c>
      <c r="M27" s="1">
        <v>10398925.619999992</v>
      </c>
      <c r="N27" s="1">
        <v>6364789.53</v>
      </c>
      <c r="O27" s="40">
        <f t="shared" si="1"/>
        <v>67963323.10999998</v>
      </c>
      <c r="P27" s="39">
        <f t="shared" si="2"/>
        <v>0.36421004864925544</v>
      </c>
      <c r="Q27" s="47"/>
      <c r="R27" s="47"/>
      <c r="S27" s="47"/>
    </row>
    <row r="28" spans="2:16" s="47" customFormat="1" ht="14.25">
      <c r="B28" s="44">
        <v>2019</v>
      </c>
      <c r="C28" s="56">
        <v>5477533.18</v>
      </c>
      <c r="D28" s="67">
        <v>5005978.590000001</v>
      </c>
      <c r="E28" s="67">
        <v>4569163.57</v>
      </c>
      <c r="F28" s="67">
        <v>2208261.7</v>
      </c>
      <c r="G28" s="67">
        <v>2620110.7600000002</v>
      </c>
      <c r="H28" s="67">
        <v>3099470</v>
      </c>
      <c r="I28" s="67">
        <v>5016024.4399999995</v>
      </c>
      <c r="J28" s="67">
        <v>8239867.459999999</v>
      </c>
      <c r="K28" s="67">
        <v>7508025.55</v>
      </c>
      <c r="L28" s="67">
        <v>4670204.9</v>
      </c>
      <c r="M28" s="67">
        <v>13588889.96</v>
      </c>
      <c r="N28" s="67">
        <v>700150.25</v>
      </c>
      <c r="O28" s="40">
        <f t="shared" si="1"/>
        <v>62703680.36</v>
      </c>
      <c r="P28" s="98">
        <f t="shared" si="2"/>
        <v>-0.07738942872889176</v>
      </c>
    </row>
    <row r="29" spans="2:16" s="47" customFormat="1" ht="14.25">
      <c r="B29" s="44">
        <v>2020</v>
      </c>
      <c r="C29" s="56">
        <v>943792.43</v>
      </c>
      <c r="D29" s="67">
        <v>1361121.9</v>
      </c>
      <c r="E29" s="67">
        <v>1796760.8699999999</v>
      </c>
      <c r="F29" s="67">
        <v>2110015.16</v>
      </c>
      <c r="G29" s="67">
        <v>3425810.8800000004</v>
      </c>
      <c r="H29" s="67">
        <v>8599180.85</v>
      </c>
      <c r="I29" s="67">
        <v>4090797.3500000006</v>
      </c>
      <c r="J29" s="67">
        <v>2058529.5</v>
      </c>
      <c r="K29" s="67">
        <v>2923358.7500000005</v>
      </c>
      <c r="L29" s="67">
        <v>4015366.6100000013</v>
      </c>
      <c r="M29" s="67">
        <v>3917226.2100000004</v>
      </c>
      <c r="N29" s="67">
        <v>9407009.750000002</v>
      </c>
      <c r="O29" s="40">
        <f>SUM(C29:N29)</f>
        <v>44648970.260000005</v>
      </c>
      <c r="P29" s="98">
        <f>O29/O28-1</f>
        <v>-0.28793700778555054</v>
      </c>
    </row>
    <row r="30" spans="2:16" s="47" customFormat="1" ht="14.25">
      <c r="B30" s="44" t="s">
        <v>75</v>
      </c>
      <c r="C30" s="56">
        <v>3300996.849999999</v>
      </c>
      <c r="D30" s="67">
        <v>3513819.449999999</v>
      </c>
      <c r="E30" s="67">
        <v>4580083.479999998</v>
      </c>
      <c r="F30" s="67">
        <v>4048648.27</v>
      </c>
      <c r="G30" s="67">
        <v>2141550.040000001</v>
      </c>
      <c r="H30" s="67">
        <v>3150462.14</v>
      </c>
      <c r="I30" s="67">
        <v>1501666.87</v>
      </c>
      <c r="J30" s="67">
        <v>4501547.150000002</v>
      </c>
      <c r="K30" s="67">
        <v>4064471.190000001</v>
      </c>
      <c r="L30" s="67">
        <v>6829519.29</v>
      </c>
      <c r="M30" s="67">
        <v>5517787.42</v>
      </c>
      <c r="N30" s="67">
        <v>8592161.290000005</v>
      </c>
      <c r="O30" s="40">
        <f>SUM(C30:N30)</f>
        <v>51742713.44000001</v>
      </c>
      <c r="P30" s="98">
        <f>O30/O29-1</f>
        <v>0.1588780914473884</v>
      </c>
    </row>
    <row r="31" spans="2:16" s="47" customFormat="1" ht="15" thickBot="1">
      <c r="B31" s="45" t="s">
        <v>78</v>
      </c>
      <c r="C31" s="63">
        <v>8956510.75</v>
      </c>
      <c r="D31" s="68">
        <v>5665274.989999999</v>
      </c>
      <c r="E31" s="68">
        <v>3431253.8099999996</v>
      </c>
      <c r="F31" s="68">
        <v>7571886.829999997</v>
      </c>
      <c r="G31" s="68"/>
      <c r="H31" s="68"/>
      <c r="I31" s="68"/>
      <c r="J31" s="68"/>
      <c r="K31" s="68"/>
      <c r="L31" s="68"/>
      <c r="M31" s="68"/>
      <c r="N31" s="68"/>
      <c r="O31" s="17"/>
      <c r="P31" s="100"/>
    </row>
    <row r="32" spans="2:18" ht="15" thickBot="1">
      <c r="B32" s="46" t="s">
        <v>22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Q32" s="47"/>
      <c r="R32" s="47"/>
    </row>
    <row r="33" spans="7:18" ht="15" thickBot="1">
      <c r="G33" s="103" t="s">
        <v>21</v>
      </c>
      <c r="H33" s="104"/>
      <c r="I33" s="105"/>
      <c r="K33" s="67"/>
      <c r="L33" s="67"/>
      <c r="M33" s="67"/>
      <c r="N33" s="67"/>
      <c r="O33" s="67"/>
      <c r="Q33" s="47"/>
      <c r="R33" s="47"/>
    </row>
    <row r="34" spans="3:18" ht="15" thickBot="1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Q34" s="47"/>
      <c r="R34" s="47"/>
    </row>
    <row r="35" spans="2:18" ht="15" thickBot="1">
      <c r="B35" s="42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4" t="s">
        <v>35</v>
      </c>
      <c r="P35" s="5" t="s">
        <v>14</v>
      </c>
      <c r="Q35" s="47"/>
      <c r="R35" s="47"/>
    </row>
    <row r="36" spans="2:18" ht="14.25">
      <c r="B36" s="43">
        <v>2007</v>
      </c>
      <c r="C36" s="6">
        <v>2506.103</v>
      </c>
      <c r="D36" s="2">
        <v>1964.225</v>
      </c>
      <c r="E36" s="2">
        <v>1546.607</v>
      </c>
      <c r="F36" s="2">
        <v>1291.234</v>
      </c>
      <c r="G36" s="2">
        <v>834.572</v>
      </c>
      <c r="H36" s="2">
        <v>771.9430000000001</v>
      </c>
      <c r="I36" s="2">
        <v>906.41</v>
      </c>
      <c r="J36" s="2">
        <v>675.2669999999999</v>
      </c>
      <c r="K36" s="2">
        <v>418.41600000000005</v>
      </c>
      <c r="L36" s="2">
        <v>1032.512</v>
      </c>
      <c r="M36" s="2">
        <v>1011.928</v>
      </c>
      <c r="N36" s="2">
        <v>2185.68</v>
      </c>
      <c r="O36" s="7">
        <f aca="true" t="shared" si="3" ref="O36:O41">SUM(C36:N36)</f>
        <v>15144.896999999999</v>
      </c>
      <c r="P36" s="8"/>
      <c r="Q36" s="47"/>
      <c r="R36" s="47"/>
    </row>
    <row r="37" spans="2:18" ht="14.25">
      <c r="B37" s="44">
        <v>2008</v>
      </c>
      <c r="C37" s="9">
        <v>847.9799999999999</v>
      </c>
      <c r="D37" s="1">
        <v>966.88</v>
      </c>
      <c r="E37" s="1">
        <v>898.1590000000001</v>
      </c>
      <c r="F37" s="1">
        <v>517.6109999999999</v>
      </c>
      <c r="G37" s="1">
        <v>638.674</v>
      </c>
      <c r="H37" s="1">
        <v>617.112</v>
      </c>
      <c r="I37" s="1">
        <v>593.2840000000001</v>
      </c>
      <c r="J37" s="1">
        <v>676</v>
      </c>
      <c r="K37" s="1">
        <v>916.9399999999998</v>
      </c>
      <c r="L37" s="1">
        <v>1001.184</v>
      </c>
      <c r="M37" s="1">
        <v>772.856</v>
      </c>
      <c r="N37" s="1">
        <v>1121.428</v>
      </c>
      <c r="O37" s="10">
        <f t="shared" si="3"/>
        <v>9568.108</v>
      </c>
      <c r="P37" s="8">
        <f>+O37/O36-1</f>
        <v>-0.3682289156538997</v>
      </c>
      <c r="Q37" s="47"/>
      <c r="R37" s="47"/>
    </row>
    <row r="38" spans="2:16" ht="14.25">
      <c r="B38" s="44">
        <v>2009</v>
      </c>
      <c r="C38" s="9">
        <v>1234.3159999999998</v>
      </c>
      <c r="D38" s="1">
        <v>696.728</v>
      </c>
      <c r="E38" s="1">
        <v>1207.176</v>
      </c>
      <c r="F38" s="1">
        <v>1776.1840000000002</v>
      </c>
      <c r="G38" s="1">
        <v>2183.728</v>
      </c>
      <c r="H38" s="1">
        <v>3344.7059999999997</v>
      </c>
      <c r="I38" s="1">
        <v>1531.6760000000002</v>
      </c>
      <c r="J38" s="1">
        <v>1615.049</v>
      </c>
      <c r="K38" s="1">
        <v>1439.9750000000001</v>
      </c>
      <c r="L38" s="1">
        <v>699.0559999999999</v>
      </c>
      <c r="M38" s="1">
        <v>961.0119999999998</v>
      </c>
      <c r="N38" s="1">
        <v>1245.128</v>
      </c>
      <c r="O38" s="10">
        <f t="shared" si="3"/>
        <v>17934.734</v>
      </c>
      <c r="P38" s="8">
        <f>+O38/O37-1</f>
        <v>0.8744284658994235</v>
      </c>
    </row>
    <row r="39" spans="2:16" ht="14.25">
      <c r="B39" s="44">
        <v>2010</v>
      </c>
      <c r="C39" s="9">
        <v>629.328</v>
      </c>
      <c r="D39" s="1">
        <v>471.728</v>
      </c>
      <c r="E39" s="1">
        <v>964.717</v>
      </c>
      <c r="F39" s="1">
        <v>716.82</v>
      </c>
      <c r="G39" s="1">
        <v>496.244</v>
      </c>
      <c r="H39" s="1">
        <v>918.4870000000001</v>
      </c>
      <c r="I39" s="1">
        <v>963.5480000000001</v>
      </c>
      <c r="J39" s="1">
        <v>995.9559999999999</v>
      </c>
      <c r="K39" s="1">
        <v>858.674</v>
      </c>
      <c r="L39" s="1">
        <v>1413.6320000000003</v>
      </c>
      <c r="M39" s="1">
        <v>793.5439999999999</v>
      </c>
      <c r="N39" s="1">
        <v>753.782</v>
      </c>
      <c r="O39" s="10">
        <f t="shared" si="3"/>
        <v>9976.46</v>
      </c>
      <c r="P39" s="8">
        <f>+O39/O38-1</f>
        <v>-0.44373526811158737</v>
      </c>
    </row>
    <row r="40" spans="2:16" ht="14.25">
      <c r="B40" s="44">
        <v>2011</v>
      </c>
      <c r="C40" s="9">
        <v>1213.6200000000001</v>
      </c>
      <c r="D40" s="1">
        <v>562.4259999999999</v>
      </c>
      <c r="E40" s="1">
        <v>669.704</v>
      </c>
      <c r="F40" s="1">
        <v>1174.842</v>
      </c>
      <c r="G40" s="1">
        <v>1067.612</v>
      </c>
      <c r="H40" s="1">
        <v>646.856</v>
      </c>
      <c r="I40" s="1">
        <v>1113.092</v>
      </c>
      <c r="J40" s="1">
        <v>1696.364</v>
      </c>
      <c r="K40" s="1">
        <v>2253.0200000000004</v>
      </c>
      <c r="L40" s="1">
        <v>2696.092</v>
      </c>
      <c r="M40" s="1">
        <v>1295.8000000000002</v>
      </c>
      <c r="N40" s="1">
        <v>1413.2240000000002</v>
      </c>
      <c r="O40" s="10">
        <f t="shared" si="3"/>
        <v>15802.652</v>
      </c>
      <c r="P40" s="8">
        <f>+O40/O39-1</f>
        <v>0.5839939216916623</v>
      </c>
    </row>
    <row r="41" spans="2:16" ht="14.25">
      <c r="B41" s="44">
        <v>2012</v>
      </c>
      <c r="C41" s="9">
        <v>1501.0420000000001</v>
      </c>
      <c r="D41" s="1">
        <v>1579.5559999999998</v>
      </c>
      <c r="E41" s="1">
        <v>1520.113</v>
      </c>
      <c r="F41" s="1">
        <v>1268.47</v>
      </c>
      <c r="G41" s="1">
        <v>1672.2</v>
      </c>
      <c r="H41" s="1">
        <v>1339.93</v>
      </c>
      <c r="I41" s="1">
        <v>2815.5</v>
      </c>
      <c r="J41" s="1">
        <v>4800.45</v>
      </c>
      <c r="K41" s="1">
        <v>2510.5150000000003</v>
      </c>
      <c r="L41" s="1">
        <v>3969.34</v>
      </c>
      <c r="M41" s="1">
        <v>3984.34</v>
      </c>
      <c r="N41" s="1">
        <v>3825.7309999999998</v>
      </c>
      <c r="O41" s="10">
        <f t="shared" si="3"/>
        <v>30787.186999999998</v>
      </c>
      <c r="P41" s="8">
        <f>+O41/O40-1</f>
        <v>0.9482291326797552</v>
      </c>
    </row>
    <row r="42" spans="2:16" ht="14.25">
      <c r="B42" s="44">
        <v>2013</v>
      </c>
      <c r="C42" s="9">
        <v>1486.856</v>
      </c>
      <c r="D42" s="1">
        <v>1405.2391800000003</v>
      </c>
      <c r="E42" s="1">
        <v>1130.3</v>
      </c>
      <c r="F42" s="1">
        <v>2428.1</v>
      </c>
      <c r="G42" s="1">
        <v>2223.9</v>
      </c>
      <c r="H42" s="1">
        <v>2346.594</v>
      </c>
      <c r="I42" s="1">
        <v>2099.36</v>
      </c>
      <c r="J42" s="1">
        <v>2277.12</v>
      </c>
      <c r="K42" s="1">
        <v>1917.2169999999999</v>
      </c>
      <c r="L42" s="1">
        <v>2565.561</v>
      </c>
      <c r="M42" s="1">
        <v>2006.393</v>
      </c>
      <c r="N42" s="1">
        <v>1982.5</v>
      </c>
      <c r="O42" s="10">
        <f aca="true" t="shared" si="4" ref="O42:O47">SUM(C42:N42)</f>
        <v>23869.140180000002</v>
      </c>
      <c r="P42" s="8">
        <f aca="true" t="shared" si="5" ref="P42:P47">O42/O41-1</f>
        <v>-0.22470538864106016</v>
      </c>
    </row>
    <row r="43" spans="2:16" ht="14.25">
      <c r="B43" s="44">
        <v>2014</v>
      </c>
      <c r="C43" s="9">
        <v>1475.3200000000002</v>
      </c>
      <c r="D43" s="1">
        <v>1475.32</v>
      </c>
      <c r="E43" s="1">
        <v>692.231</v>
      </c>
      <c r="F43" s="1">
        <v>940.78</v>
      </c>
      <c r="G43" s="1">
        <v>825.9</v>
      </c>
      <c r="H43" s="1">
        <v>1015</v>
      </c>
      <c r="I43" s="1">
        <v>2693.25</v>
      </c>
      <c r="J43" s="1">
        <v>3073.5</v>
      </c>
      <c r="K43" s="1">
        <v>3846</v>
      </c>
      <c r="L43" s="1">
        <v>2650</v>
      </c>
      <c r="M43" s="1">
        <v>925</v>
      </c>
      <c r="N43" s="1">
        <v>1464.9</v>
      </c>
      <c r="O43" s="10">
        <f t="shared" si="4"/>
        <v>21077.201</v>
      </c>
      <c r="P43" s="8">
        <f t="shared" si="5"/>
        <v>-0.11696856941413303</v>
      </c>
    </row>
    <row r="44" spans="2:16" ht="14.25">
      <c r="B44" s="44">
        <v>2015</v>
      </c>
      <c r="C44" s="9">
        <v>925</v>
      </c>
      <c r="D44" s="1">
        <v>1497.103</v>
      </c>
      <c r="E44" s="1">
        <v>1339.288</v>
      </c>
      <c r="F44" s="1">
        <v>726.973</v>
      </c>
      <c r="G44" s="1">
        <v>1025</v>
      </c>
      <c r="H44" s="1">
        <v>2282</v>
      </c>
      <c r="I44" s="1">
        <v>2369</v>
      </c>
      <c r="J44" s="1">
        <v>2000</v>
      </c>
      <c r="K44" s="1">
        <v>1834</v>
      </c>
      <c r="L44" s="1">
        <v>2282</v>
      </c>
      <c r="M44" s="1">
        <v>2075</v>
      </c>
      <c r="N44" s="1">
        <v>1925</v>
      </c>
      <c r="O44" s="10">
        <f t="shared" si="4"/>
        <v>20280.364</v>
      </c>
      <c r="P44" s="8">
        <f t="shared" si="5"/>
        <v>-0.037805636526405895</v>
      </c>
    </row>
    <row r="45" spans="2:16" ht="14.25">
      <c r="B45" s="44">
        <v>2016</v>
      </c>
      <c r="C45" s="9">
        <v>795</v>
      </c>
      <c r="D45" s="1">
        <v>1176.319</v>
      </c>
      <c r="E45" s="1">
        <v>832.4689999999999</v>
      </c>
      <c r="F45" s="1">
        <v>670.075</v>
      </c>
      <c r="G45" s="1">
        <v>872.7600500000001</v>
      </c>
      <c r="H45" s="1">
        <v>1306.207</v>
      </c>
      <c r="I45" s="1">
        <v>440.904</v>
      </c>
      <c r="J45" s="1">
        <v>671.517</v>
      </c>
      <c r="K45" s="1">
        <v>1382.69</v>
      </c>
      <c r="L45" s="1">
        <v>1459.7</v>
      </c>
      <c r="M45" s="1">
        <v>1677</v>
      </c>
      <c r="N45" s="1">
        <v>1232.596</v>
      </c>
      <c r="O45" s="10">
        <f t="shared" si="4"/>
        <v>12517.237050000002</v>
      </c>
      <c r="P45" s="8">
        <f t="shared" si="5"/>
        <v>-0.3827903162882086</v>
      </c>
    </row>
    <row r="46" spans="2:16" ht="14.25">
      <c r="B46" s="44">
        <v>2017</v>
      </c>
      <c r="C46" s="9">
        <v>323.1</v>
      </c>
      <c r="D46" s="1">
        <v>1266</v>
      </c>
      <c r="E46" s="1">
        <v>1206.5520000000001</v>
      </c>
      <c r="F46" s="1">
        <v>328.58000000000004</v>
      </c>
      <c r="G46" s="1">
        <v>1022.98</v>
      </c>
      <c r="H46" s="1">
        <v>530.384</v>
      </c>
      <c r="I46" s="1">
        <v>209.599</v>
      </c>
      <c r="J46" s="1">
        <v>754.35</v>
      </c>
      <c r="K46" s="1">
        <v>1001.5</v>
      </c>
      <c r="L46" s="1">
        <v>642.48</v>
      </c>
      <c r="M46" s="1">
        <v>1444.5</v>
      </c>
      <c r="N46" s="1">
        <v>895.008</v>
      </c>
      <c r="O46" s="10">
        <f t="shared" si="4"/>
        <v>9625.033</v>
      </c>
      <c r="P46" s="8">
        <f t="shared" si="5"/>
        <v>-0.23105770374461365</v>
      </c>
    </row>
    <row r="47" spans="2:16" ht="14.25">
      <c r="B47" s="44">
        <v>2018</v>
      </c>
      <c r="C47" s="9">
        <v>656.4036</v>
      </c>
      <c r="D47" s="1">
        <v>694.98</v>
      </c>
      <c r="E47" s="1">
        <v>1249.5012</v>
      </c>
      <c r="F47" s="1">
        <v>823.5219999999999</v>
      </c>
      <c r="G47" s="1">
        <v>1438.48</v>
      </c>
      <c r="H47" s="1">
        <v>1041.98</v>
      </c>
      <c r="I47" s="1">
        <v>651.4010000000001</v>
      </c>
      <c r="J47" s="1">
        <v>986.8252000000001</v>
      </c>
      <c r="K47" s="1">
        <v>623.148</v>
      </c>
      <c r="L47" s="1">
        <v>1707.0867999999998</v>
      </c>
      <c r="M47" s="1">
        <v>2325.1238000000003</v>
      </c>
      <c r="N47" s="1">
        <v>1416.993</v>
      </c>
      <c r="O47" s="10">
        <f t="shared" si="4"/>
        <v>13615.4446</v>
      </c>
      <c r="P47" s="8">
        <f t="shared" si="5"/>
        <v>0.41458679674137233</v>
      </c>
    </row>
    <row r="48" spans="2:16" s="47" customFormat="1" ht="14.25">
      <c r="B48" s="44">
        <v>2019</v>
      </c>
      <c r="C48" s="56">
        <v>1214.748</v>
      </c>
      <c r="D48" s="67">
        <v>1150.48</v>
      </c>
      <c r="E48" s="67">
        <v>984.7</v>
      </c>
      <c r="F48" s="67">
        <v>439.848</v>
      </c>
      <c r="G48" s="67">
        <v>546.932</v>
      </c>
      <c r="H48" s="67">
        <v>623.504</v>
      </c>
      <c r="I48" s="67">
        <v>970.0459999999999</v>
      </c>
      <c r="J48" s="67">
        <v>1636.5130000000001</v>
      </c>
      <c r="K48" s="67">
        <v>1497.4975</v>
      </c>
      <c r="L48" s="67">
        <v>959.4459999999999</v>
      </c>
      <c r="M48" s="67">
        <v>2919.116</v>
      </c>
      <c r="N48" s="67">
        <v>150.191</v>
      </c>
      <c r="O48" s="40">
        <f>SUM(C48:N48)</f>
        <v>13093.0215</v>
      </c>
      <c r="P48" s="98">
        <f>O48/O47-1</f>
        <v>-0.03836988914779915</v>
      </c>
    </row>
    <row r="49" spans="2:16" s="47" customFormat="1" ht="14.25">
      <c r="B49" s="44" t="s">
        <v>71</v>
      </c>
      <c r="C49" s="56">
        <v>205.69000000000003</v>
      </c>
      <c r="D49" s="67">
        <v>318.837</v>
      </c>
      <c r="E49" s="67">
        <v>441.644</v>
      </c>
      <c r="F49" s="67">
        <v>550</v>
      </c>
      <c r="G49" s="67">
        <v>1178.574</v>
      </c>
      <c r="H49" s="67">
        <v>2974.55</v>
      </c>
      <c r="I49" s="67">
        <v>1327.612</v>
      </c>
      <c r="J49" s="67">
        <v>636.8406</v>
      </c>
      <c r="K49" s="67">
        <v>913.6179999999999</v>
      </c>
      <c r="L49" s="67">
        <v>1128.0159999999998</v>
      </c>
      <c r="M49" s="67">
        <v>1158.952</v>
      </c>
      <c r="N49" s="67">
        <v>2826.322</v>
      </c>
      <c r="O49" s="40">
        <f>SUM(C49:N49)</f>
        <v>13660.6556</v>
      </c>
      <c r="P49" s="98">
        <f>O49/O48-1</f>
        <v>0.04335394240359247</v>
      </c>
    </row>
    <row r="50" spans="2:16" s="47" customFormat="1" ht="14.25">
      <c r="B50" s="44" t="s">
        <v>75</v>
      </c>
      <c r="C50" s="56">
        <v>913.648</v>
      </c>
      <c r="D50" s="67">
        <v>974.532</v>
      </c>
      <c r="E50" s="67">
        <v>1218.3914000000002</v>
      </c>
      <c r="F50" s="67">
        <v>1002.097</v>
      </c>
      <c r="G50" s="67">
        <v>524.42</v>
      </c>
      <c r="H50" s="67">
        <v>763.645</v>
      </c>
      <c r="I50" s="67">
        <v>330.296</v>
      </c>
      <c r="J50" s="67">
        <v>987.3800000000001</v>
      </c>
      <c r="K50" s="67">
        <v>907.328</v>
      </c>
      <c r="L50" s="67">
        <v>1572.195</v>
      </c>
      <c r="M50" s="67">
        <v>1257.58298</v>
      </c>
      <c r="N50" s="67">
        <v>1966.64</v>
      </c>
      <c r="O50" s="40">
        <f>SUM(C50:N50)</f>
        <v>12418.15538</v>
      </c>
      <c r="P50" s="40">
        <f>O50/O49-1</f>
        <v>-0.09095465520703117</v>
      </c>
    </row>
    <row r="51" spans="2:16" s="47" customFormat="1" ht="15" thickBot="1">
      <c r="B51" s="45" t="s">
        <v>78</v>
      </c>
      <c r="C51" s="63">
        <v>2008.5535</v>
      </c>
      <c r="D51" s="68">
        <v>1155.653</v>
      </c>
      <c r="E51" s="68">
        <v>658.0329999999999</v>
      </c>
      <c r="F51" s="68">
        <v>1360.4592</v>
      </c>
      <c r="G51" s="68"/>
      <c r="H51" s="68"/>
      <c r="I51" s="68"/>
      <c r="J51" s="68"/>
      <c r="K51" s="68"/>
      <c r="L51" s="68"/>
      <c r="M51" s="68"/>
      <c r="N51" s="68"/>
      <c r="O51" s="17"/>
      <c r="P51" s="17"/>
    </row>
    <row r="52" spans="2:12" ht="15" thickBot="1">
      <c r="B52" s="46" t="s">
        <v>22</v>
      </c>
      <c r="E52" s="67"/>
      <c r="F52" s="67"/>
      <c r="G52" s="47"/>
      <c r="H52" s="67"/>
      <c r="I52" s="50"/>
      <c r="J52" s="50"/>
      <c r="K52" s="67"/>
      <c r="L52" s="50"/>
    </row>
    <row r="53" spans="2:15" ht="15" thickBot="1">
      <c r="B53" s="46"/>
      <c r="E53" s="14"/>
      <c r="G53" s="103" t="s">
        <v>16</v>
      </c>
      <c r="H53" s="104"/>
      <c r="I53" s="105"/>
      <c r="K53" s="67"/>
      <c r="L53" s="67"/>
      <c r="M53" s="67"/>
      <c r="N53" s="67"/>
      <c r="O53" s="67"/>
    </row>
    <row r="54" spans="11:15" ht="15" thickBot="1">
      <c r="K54" s="67"/>
      <c r="L54" s="67"/>
      <c r="M54" s="67"/>
      <c r="N54" s="67"/>
      <c r="O54" s="67"/>
    </row>
    <row r="55" spans="2:16" ht="15" thickBot="1">
      <c r="B55" s="42" t="s">
        <v>1</v>
      </c>
      <c r="C55" s="11" t="s">
        <v>2</v>
      </c>
      <c r="D55" s="11" t="s">
        <v>3</v>
      </c>
      <c r="E55" s="11" t="s">
        <v>4</v>
      </c>
      <c r="F55" s="11" t="s">
        <v>5</v>
      </c>
      <c r="G55" s="11" t="s">
        <v>6</v>
      </c>
      <c r="H55" s="11" t="s">
        <v>7</v>
      </c>
      <c r="I55" s="11" t="s">
        <v>8</v>
      </c>
      <c r="J55" s="11" t="s">
        <v>9</v>
      </c>
      <c r="K55" s="11" t="s">
        <v>10</v>
      </c>
      <c r="L55" s="11" t="s">
        <v>11</v>
      </c>
      <c r="M55" s="11" t="s">
        <v>12</v>
      </c>
      <c r="N55" s="11" t="s">
        <v>13</v>
      </c>
      <c r="O55" s="4" t="s">
        <v>69</v>
      </c>
      <c r="P55" s="97" t="s">
        <v>70</v>
      </c>
    </row>
    <row r="56" spans="2:16" ht="14.25">
      <c r="B56" s="43">
        <v>2007</v>
      </c>
      <c r="C56" s="6">
        <v>1641.4612647604665</v>
      </c>
      <c r="D56" s="2">
        <v>1639.4974964680723</v>
      </c>
      <c r="E56" s="2">
        <v>1849.3085185829368</v>
      </c>
      <c r="F56" s="2">
        <v>1879.4645741980153</v>
      </c>
      <c r="G56" s="2">
        <v>1918.0213330904944</v>
      </c>
      <c r="H56" s="2">
        <v>2157.2741381164155</v>
      </c>
      <c r="I56" s="2">
        <v>2220.2874747630763</v>
      </c>
      <c r="J56" s="2">
        <v>2307.890967572827</v>
      </c>
      <c r="K56" s="2">
        <v>2211.990985048373</v>
      </c>
      <c r="L56" s="2">
        <v>2908.964312279179</v>
      </c>
      <c r="M56" s="2">
        <v>3062.577209050446</v>
      </c>
      <c r="N56" s="12">
        <v>3064.9402977563045</v>
      </c>
      <c r="O56" s="38">
        <f aca="true" t="shared" si="6" ref="O56:O64">AVERAGE(C56:N56)</f>
        <v>2238.4732143072174</v>
      </c>
      <c r="P56" s="38">
        <f aca="true" t="shared" si="7" ref="P56:P70">O16/O36</f>
        <v>2191.174182300481</v>
      </c>
    </row>
    <row r="57" spans="2:16" ht="14.25">
      <c r="B57" s="44">
        <v>2008</v>
      </c>
      <c r="C57" s="9">
        <v>3272.1449326635066</v>
      </c>
      <c r="D57" s="1">
        <v>3565.604769981797</v>
      </c>
      <c r="E57" s="1">
        <v>3762.0194976613275</v>
      </c>
      <c r="F57" s="1">
        <v>4011.30082243229</v>
      </c>
      <c r="G57" s="1">
        <v>4084.911394545574</v>
      </c>
      <c r="H57" s="1">
        <v>3854.677011628359</v>
      </c>
      <c r="I57" s="1">
        <v>3911.542499039246</v>
      </c>
      <c r="J57" s="1">
        <v>3742.853550295858</v>
      </c>
      <c r="K57" s="1">
        <v>3843.4115645516604</v>
      </c>
      <c r="L57" s="1">
        <v>3406.8732820340715</v>
      </c>
      <c r="M57" s="1">
        <v>3210.509771548646</v>
      </c>
      <c r="N57" s="13">
        <v>3016.5029408932182</v>
      </c>
      <c r="O57" s="40">
        <f t="shared" si="6"/>
        <v>3640.196003106296</v>
      </c>
      <c r="P57" s="40">
        <f t="shared" si="7"/>
        <v>3586.400429426591</v>
      </c>
    </row>
    <row r="58" spans="2:16" ht="14.25">
      <c r="B58" s="44">
        <v>2009</v>
      </c>
      <c r="C58" s="9">
        <v>2777.2031878384464</v>
      </c>
      <c r="D58" s="1">
        <v>2551.1712892262117</v>
      </c>
      <c r="E58" s="1">
        <v>2268.555098842257</v>
      </c>
      <c r="F58" s="1">
        <v>1994.6946262324175</v>
      </c>
      <c r="G58" s="1">
        <v>1932.332598199043</v>
      </c>
      <c r="H58" s="1">
        <v>2006.9629049608548</v>
      </c>
      <c r="I58" s="1">
        <v>2064.0035882262305</v>
      </c>
      <c r="J58" s="1">
        <v>2076.955237890615</v>
      </c>
      <c r="K58" s="1">
        <v>2216.4623205263983</v>
      </c>
      <c r="L58" s="1">
        <v>2513.4024169737477</v>
      </c>
      <c r="M58" s="1">
        <v>2482.096758417169</v>
      </c>
      <c r="N58" s="13">
        <v>2383.2518504121663</v>
      </c>
      <c r="O58" s="40">
        <f t="shared" si="6"/>
        <v>2272.2576564787964</v>
      </c>
      <c r="P58" s="40">
        <f t="shared" si="7"/>
        <v>2187.738352294492</v>
      </c>
    </row>
    <row r="59" spans="2:16" ht="14.25">
      <c r="B59" s="44">
        <v>2010</v>
      </c>
      <c r="C59" s="9">
        <v>2303.1881785015125</v>
      </c>
      <c r="D59" s="1">
        <v>2241.5567869619786</v>
      </c>
      <c r="E59" s="1">
        <v>2306.763392787729</v>
      </c>
      <c r="F59" s="1">
        <v>2668.5135319885053</v>
      </c>
      <c r="G59" s="1">
        <v>3670.2712173849964</v>
      </c>
      <c r="H59" s="1">
        <v>4236.147686358108</v>
      </c>
      <c r="I59" s="1">
        <v>3296.8740737358175</v>
      </c>
      <c r="J59" s="1">
        <v>4206.872934145685</v>
      </c>
      <c r="K59" s="1">
        <v>4411.564458688629</v>
      </c>
      <c r="L59" s="1">
        <v>4406.6939486372685</v>
      </c>
      <c r="M59" s="1">
        <v>4519.417902472957</v>
      </c>
      <c r="N59" s="13">
        <v>4607.132247785168</v>
      </c>
      <c r="O59" s="40">
        <f t="shared" si="6"/>
        <v>3572.916363287363</v>
      </c>
      <c r="P59" s="40">
        <f t="shared" si="7"/>
        <v>3688.7339447058375</v>
      </c>
    </row>
    <row r="60" spans="2:16" ht="14.25">
      <c r="B60" s="44">
        <v>2011</v>
      </c>
      <c r="C60" s="9">
        <v>4582.463786028576</v>
      </c>
      <c r="D60" s="1">
        <v>4678.134723501402</v>
      </c>
      <c r="E60" s="1">
        <v>4706.800944895058</v>
      </c>
      <c r="F60" s="1">
        <v>4598.064241829965</v>
      </c>
      <c r="G60" s="1">
        <v>4809.885548307812</v>
      </c>
      <c r="H60" s="1">
        <v>4765.172882372583</v>
      </c>
      <c r="I60" s="1">
        <v>4619.490473384052</v>
      </c>
      <c r="J60" s="1">
        <v>4534.6234062972335</v>
      </c>
      <c r="K60" s="1">
        <v>4503.205728311334</v>
      </c>
      <c r="L60" s="1">
        <v>4387.172937718741</v>
      </c>
      <c r="M60" s="1">
        <v>4249.70514739929</v>
      </c>
      <c r="N60" s="1">
        <v>3964.8224343769984</v>
      </c>
      <c r="O60" s="40">
        <f t="shared" si="6"/>
        <v>4533.295187868587</v>
      </c>
      <c r="P60" s="40">
        <f t="shared" si="7"/>
        <v>4485.473911594079</v>
      </c>
    </row>
    <row r="61" spans="2:16" ht="14.25">
      <c r="B61" s="44">
        <v>2012</v>
      </c>
      <c r="C61" s="9">
        <v>3955.916350108791</v>
      </c>
      <c r="D61" s="1">
        <v>3890.9895692207183</v>
      </c>
      <c r="E61" s="1">
        <v>3896.799435305138</v>
      </c>
      <c r="F61" s="1">
        <v>3922.6539137701325</v>
      </c>
      <c r="G61" s="1">
        <v>3841.701489056333</v>
      </c>
      <c r="H61" s="1">
        <v>3464.570134260745</v>
      </c>
      <c r="I61" s="1">
        <v>3221.537456934825</v>
      </c>
      <c r="J61" s="1">
        <v>2995.2453082523507</v>
      </c>
      <c r="K61" s="1">
        <v>3073.8284893736936</v>
      </c>
      <c r="L61" s="1">
        <v>3075.5385227770844</v>
      </c>
      <c r="M61" s="1">
        <v>3136.9971438180473</v>
      </c>
      <c r="N61" s="1">
        <v>3206.553275700775</v>
      </c>
      <c r="O61" s="40">
        <f t="shared" si="6"/>
        <v>3473.527590714886</v>
      </c>
      <c r="P61" s="40">
        <f t="shared" si="7"/>
        <v>3319.2230137816746</v>
      </c>
    </row>
    <row r="62" spans="2:16" ht="14.25">
      <c r="B62" s="44">
        <v>2013</v>
      </c>
      <c r="C62" s="9">
        <v>3531.6044458911956</v>
      </c>
      <c r="D62" s="1">
        <v>3715.5202504387894</v>
      </c>
      <c r="E62" s="1">
        <v>3552.0736618596843</v>
      </c>
      <c r="F62" s="1">
        <v>3734.637790865286</v>
      </c>
      <c r="G62" s="1">
        <v>4049.8974324385094</v>
      </c>
      <c r="H62" s="1">
        <v>4395.769741165281</v>
      </c>
      <c r="I62" s="1">
        <v>4423.069263966162</v>
      </c>
      <c r="J62" s="1">
        <v>4614.055284745644</v>
      </c>
      <c r="K62" s="1">
        <v>4729.752657106629</v>
      </c>
      <c r="L62" s="1">
        <v>4883.813372591803</v>
      </c>
      <c r="M62" s="1">
        <v>4956.908726256519</v>
      </c>
      <c r="N62" s="1">
        <v>5047.552585119798</v>
      </c>
      <c r="O62" s="40">
        <f t="shared" si="6"/>
        <v>4302.887934370441</v>
      </c>
      <c r="P62" s="40">
        <f t="shared" si="7"/>
        <v>4366.271819347956</v>
      </c>
    </row>
    <row r="63" spans="2:16" ht="14.25">
      <c r="B63" s="44">
        <v>2014</v>
      </c>
      <c r="C63" s="9">
        <v>5170.8246346555325</v>
      </c>
      <c r="D63" s="1">
        <v>5138.00850662907</v>
      </c>
      <c r="E63" s="1">
        <v>5080.287967455951</v>
      </c>
      <c r="F63" s="1">
        <v>5033.068305023491</v>
      </c>
      <c r="G63" s="1">
        <v>4931.593413246156</v>
      </c>
      <c r="H63" s="1">
        <v>4907.741871921182</v>
      </c>
      <c r="I63" s="1">
        <v>4811.767515084006</v>
      </c>
      <c r="J63" s="1">
        <v>4360.995444932487</v>
      </c>
      <c r="K63" s="1">
        <v>4510.876047841914</v>
      </c>
      <c r="L63" s="1">
        <v>4736.905660377358</v>
      </c>
      <c r="M63" s="1">
        <v>4725.881081081081</v>
      </c>
      <c r="N63" s="1">
        <v>4113.0118096798415</v>
      </c>
      <c r="O63" s="40">
        <f t="shared" si="6"/>
        <v>4793.413521494006</v>
      </c>
      <c r="P63" s="40">
        <f t="shared" si="7"/>
        <v>4705.366911384486</v>
      </c>
    </row>
    <row r="64" spans="2:16" ht="14.25">
      <c r="B64" s="44">
        <v>2015</v>
      </c>
      <c r="C64" s="9">
        <v>4059.9913513513516</v>
      </c>
      <c r="D64" s="1">
        <v>3793.831439787376</v>
      </c>
      <c r="E64" s="1">
        <v>3488.990247056645</v>
      </c>
      <c r="F64" s="1">
        <v>3481.552794945617</v>
      </c>
      <c r="G64" s="1">
        <v>3223.8858536585362</v>
      </c>
      <c r="H64" s="1">
        <v>2844.904031551271</v>
      </c>
      <c r="I64" s="1">
        <v>2815.9214098775856</v>
      </c>
      <c r="J64" s="1">
        <v>2758.70581</v>
      </c>
      <c r="K64" s="1">
        <v>2719.8386041439476</v>
      </c>
      <c r="L64" s="1">
        <v>2702.8210429447854</v>
      </c>
      <c r="M64" s="1">
        <v>2665.755026506024</v>
      </c>
      <c r="N64" s="1">
        <v>2708.261392207792</v>
      </c>
      <c r="O64" s="40">
        <f t="shared" si="6"/>
        <v>3105.3715836692445</v>
      </c>
      <c r="P64" s="40">
        <f t="shared" si="7"/>
        <v>2984.4018578759233</v>
      </c>
    </row>
    <row r="65" spans="2:16" ht="14.25">
      <c r="B65" s="44">
        <v>2016</v>
      </c>
      <c r="C65" s="9">
        <v>2864.9446540880504</v>
      </c>
      <c r="D65" s="1">
        <v>3027.4260723494226</v>
      </c>
      <c r="E65" s="1">
        <v>3048.970219912093</v>
      </c>
      <c r="F65" s="1">
        <v>3008.99657501026</v>
      </c>
      <c r="G65" s="1">
        <v>3086.8599794410843</v>
      </c>
      <c r="H65" s="1">
        <v>3073.9447805745954</v>
      </c>
      <c r="I65" s="1">
        <v>3022.851369005498</v>
      </c>
      <c r="J65" s="1">
        <v>3137.116037270836</v>
      </c>
      <c r="K65" s="1">
        <v>3174.38111941216</v>
      </c>
      <c r="L65" s="1">
        <v>3501.2630951565393</v>
      </c>
      <c r="M65" s="1">
        <v>3765.1036374478235</v>
      </c>
      <c r="N65" s="1">
        <v>3842.2562786184603</v>
      </c>
      <c r="O65" s="40">
        <f aca="true" t="shared" si="8" ref="O65:O70">AVERAGE(C65:N65)</f>
        <v>3212.842818190568</v>
      </c>
      <c r="P65" s="40">
        <f t="shared" si="7"/>
        <v>3282.7488970499285</v>
      </c>
    </row>
    <row r="66" spans="2:16" ht="14.25">
      <c r="B66" s="44">
        <v>2017</v>
      </c>
      <c r="C66" s="9">
        <v>4229.719591457752</v>
      </c>
      <c r="D66" s="1">
        <v>4385.196777251185</v>
      </c>
      <c r="E66" s="1">
        <v>4503.4538585987175</v>
      </c>
      <c r="F66" s="1">
        <v>4960.468470387729</v>
      </c>
      <c r="G66" s="1">
        <v>4906.400320631879</v>
      </c>
      <c r="H66" s="1">
        <v>5232.722178647923</v>
      </c>
      <c r="I66" s="1">
        <v>5215.322735318393</v>
      </c>
      <c r="J66" s="1">
        <v>5367.180817922715</v>
      </c>
      <c r="K66" s="1">
        <v>5902.279550673989</v>
      </c>
      <c r="L66" s="1">
        <v>5751.061900759557</v>
      </c>
      <c r="M66" s="1">
        <v>5833.4924749048105</v>
      </c>
      <c r="N66" s="1">
        <v>5439.115605670565</v>
      </c>
      <c r="O66" s="40">
        <f t="shared" si="8"/>
        <v>5143.867856852102</v>
      </c>
      <c r="P66" s="40">
        <f t="shared" si="7"/>
        <v>5175.96265799816</v>
      </c>
    </row>
    <row r="67" spans="2:16" s="15" customFormat="1" ht="14.25">
      <c r="B67" s="44">
        <v>2018</v>
      </c>
      <c r="C67" s="9">
        <v>5452.04249336841</v>
      </c>
      <c r="D67" s="1">
        <v>5080.197012863679</v>
      </c>
      <c r="E67" s="1">
        <v>5314.219410113411</v>
      </c>
      <c r="F67" s="1">
        <v>5464.548743081546</v>
      </c>
      <c r="G67" s="1">
        <v>5438.287240698514</v>
      </c>
      <c r="H67" s="1">
        <v>5452.041315572275</v>
      </c>
      <c r="I67" s="1">
        <v>5547.567704071686</v>
      </c>
      <c r="J67" s="1">
        <v>5388.435885099001</v>
      </c>
      <c r="K67" s="1">
        <v>4905.037888270524</v>
      </c>
      <c r="L67" s="1">
        <v>4369.108366370123</v>
      </c>
      <c r="M67" s="1">
        <v>4472.418036407348</v>
      </c>
      <c r="N67" s="1">
        <v>4491.757919763894</v>
      </c>
      <c r="O67" s="40">
        <f t="shared" si="8"/>
        <v>5114.638501306701</v>
      </c>
      <c r="P67" s="40">
        <f t="shared" si="7"/>
        <v>4991.634508211358</v>
      </c>
    </row>
    <row r="68" spans="2:16" s="47" customFormat="1" ht="14.25">
      <c r="B68" s="44" t="s">
        <v>65</v>
      </c>
      <c r="C68" s="56">
        <v>4509.193001346781</v>
      </c>
      <c r="D68" s="67">
        <v>4351.208704193034</v>
      </c>
      <c r="E68" s="67">
        <v>4640.157987204226</v>
      </c>
      <c r="F68" s="67">
        <v>5020.510949237009</v>
      </c>
      <c r="G68" s="67">
        <v>4790.560362165681</v>
      </c>
      <c r="H68" s="67">
        <v>4971.050706972209</v>
      </c>
      <c r="I68" s="67">
        <v>5170.913997892882</v>
      </c>
      <c r="J68" s="67">
        <v>5035.014973910992</v>
      </c>
      <c r="K68" s="67">
        <v>5013.714914382161</v>
      </c>
      <c r="L68" s="67">
        <v>4867.605785005097</v>
      </c>
      <c r="M68" s="67">
        <v>4655.138733781049</v>
      </c>
      <c r="N68" s="67">
        <v>4661.732394084865</v>
      </c>
      <c r="O68" s="40">
        <f t="shared" si="8"/>
        <v>4807.233542514666</v>
      </c>
      <c r="P68" s="40">
        <f t="shared" si="7"/>
        <v>4789.091682160607</v>
      </c>
    </row>
    <row r="69" spans="2:16" s="47" customFormat="1" ht="14.25">
      <c r="B69" s="44" t="s">
        <v>71</v>
      </c>
      <c r="C69" s="56">
        <v>4588.421556711556</v>
      </c>
      <c r="D69" s="67">
        <v>4269.021161283038</v>
      </c>
      <c r="E69" s="67">
        <v>4068.3466094863734</v>
      </c>
      <c r="F69" s="67">
        <v>3836.3912000000005</v>
      </c>
      <c r="G69" s="67">
        <v>2906.742283471382</v>
      </c>
      <c r="H69" s="67">
        <v>2890.918239733741</v>
      </c>
      <c r="I69" s="67">
        <v>3081.319956433055</v>
      </c>
      <c r="J69" s="67">
        <v>3232.409334455121</v>
      </c>
      <c r="K69" s="67">
        <v>3199.76045787189</v>
      </c>
      <c r="L69" s="67">
        <v>3559.6716801889347</v>
      </c>
      <c r="M69" s="67">
        <v>3379.9727771296834</v>
      </c>
      <c r="N69" s="67">
        <v>3328.357402305895</v>
      </c>
      <c r="O69" s="40">
        <f t="shared" si="8"/>
        <v>3528.44438825589</v>
      </c>
      <c r="P69" s="40">
        <f t="shared" si="7"/>
        <v>3268.435393393565</v>
      </c>
    </row>
    <row r="70" spans="2:16" s="47" customFormat="1" ht="14.25">
      <c r="B70" s="44" t="s">
        <v>75</v>
      </c>
      <c r="C70" s="56">
        <v>3612.9853619774785</v>
      </c>
      <c r="D70" s="67">
        <v>3605.64809570132</v>
      </c>
      <c r="E70" s="67">
        <v>3759.123283371828</v>
      </c>
      <c r="F70" s="67">
        <v>4040.176020884206</v>
      </c>
      <c r="G70" s="67">
        <v>4083.6543991457247</v>
      </c>
      <c r="H70" s="67">
        <v>4125.558525230966</v>
      </c>
      <c r="I70" s="67">
        <v>4546.427658827234</v>
      </c>
      <c r="J70" s="67">
        <v>4559.082774615652</v>
      </c>
      <c r="K70" s="67">
        <v>4479.605159324964</v>
      </c>
      <c r="L70" s="67">
        <v>4343.939072443303</v>
      </c>
      <c r="M70" s="67">
        <v>4387.612990754693</v>
      </c>
      <c r="N70" s="67">
        <v>4368.95481125168</v>
      </c>
      <c r="O70" s="40">
        <f t="shared" si="8"/>
        <v>4159.397346127421</v>
      </c>
      <c r="P70" s="40">
        <f t="shared" si="7"/>
        <v>4166.698825763929</v>
      </c>
    </row>
    <row r="71" spans="2:16" s="47" customFormat="1" ht="15" thickBot="1">
      <c r="B71" s="45" t="s">
        <v>78</v>
      </c>
      <c r="C71" s="63">
        <v>4459.184557443952</v>
      </c>
      <c r="D71" s="68">
        <v>4902.22842842964</v>
      </c>
      <c r="E71" s="68">
        <v>5214.409930808941</v>
      </c>
      <c r="F71" s="68">
        <v>5565.684608549816</v>
      </c>
      <c r="G71" s="68"/>
      <c r="H71" s="68"/>
      <c r="I71" s="68"/>
      <c r="J71" s="68"/>
      <c r="K71" s="68"/>
      <c r="L71" s="68"/>
      <c r="M71" s="68"/>
      <c r="N71" s="68"/>
      <c r="O71" s="17"/>
      <c r="P71" s="17"/>
    </row>
    <row r="72" spans="2:12" ht="14.25">
      <c r="B72" s="46" t="s">
        <v>22</v>
      </c>
      <c r="E72" s="47"/>
      <c r="F72" s="47"/>
      <c r="G72" s="47"/>
      <c r="H72" s="47"/>
      <c r="I72" s="47"/>
      <c r="J72" s="47"/>
      <c r="K72" s="47"/>
      <c r="L72" s="47"/>
    </row>
    <row r="73" spans="2:14" ht="14.25">
      <c r="B73" s="46"/>
      <c r="K73" s="16"/>
      <c r="N73" s="18"/>
    </row>
  </sheetData>
  <sheetProtection/>
  <mergeCells count="4">
    <mergeCell ref="G33:I33"/>
    <mergeCell ref="G13:I13"/>
    <mergeCell ref="G53:I53"/>
    <mergeCell ref="G11:I11"/>
  </mergeCells>
  <hyperlinks>
    <hyperlink ref="J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6:O67 O14 O26:P26 O36:O46 O27:P27 O47:P47 O56:O65 O48:P48 O28:P28 O16:O25 O29" formulaRange="1"/>
    <ignoredError sqref="B68:B71 B49:B51 B30:B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0"/>
  <sheetViews>
    <sheetView showGridLines="0" zoomScalePageLayoutView="0" workbookViewId="0" topLeftCell="A34">
      <selection activeCell="F63" sqref="F63"/>
    </sheetView>
  </sheetViews>
  <sheetFormatPr defaultColWidth="11.421875" defaultRowHeight="15"/>
  <cols>
    <col min="1" max="1" width="4.140625" style="15" customWidth="1"/>
    <col min="2" max="2" width="10.00390625" style="15" customWidth="1"/>
    <col min="3" max="3" width="20.28125" style="15" customWidth="1"/>
    <col min="4" max="4" width="19.00390625" style="15" bestFit="1" customWidth="1"/>
    <col min="5" max="5" width="16.00390625" style="15" customWidth="1"/>
    <col min="6" max="6" width="19.00390625" style="15" bestFit="1" customWidth="1"/>
    <col min="7" max="7" width="16.140625" style="15" customWidth="1"/>
    <col min="8" max="8" width="19.00390625" style="15" bestFit="1" customWidth="1"/>
    <col min="9" max="9" width="16.57421875" style="15" customWidth="1"/>
    <col min="10" max="10" width="19.00390625" style="15" bestFit="1" customWidth="1"/>
    <col min="11" max="11" width="15.421875" style="15" customWidth="1"/>
    <col min="12" max="12" width="19.00390625" style="15" bestFit="1" customWidth="1"/>
    <col min="13" max="16384" width="11.421875" style="15" customWidth="1"/>
  </cols>
  <sheetData>
    <row r="1" spans="8:13" s="47" customFormat="1" ht="14.25">
      <c r="H1" s="48"/>
      <c r="I1" s="48"/>
      <c r="J1" s="48"/>
      <c r="K1" s="48"/>
      <c r="L1" s="48"/>
      <c r="M1" s="48"/>
    </row>
    <row r="2" spans="8:13" ht="15">
      <c r="H2" s="49"/>
      <c r="I2" s="50"/>
      <c r="J2" s="50"/>
      <c r="K2" s="50"/>
      <c r="L2" s="50"/>
      <c r="M2" s="50"/>
    </row>
    <row r="3" spans="8:13" ht="15">
      <c r="H3" s="49"/>
      <c r="I3" s="50"/>
      <c r="J3" s="50"/>
      <c r="K3" s="50"/>
      <c r="L3" s="50"/>
      <c r="M3" s="50"/>
    </row>
    <row r="4" spans="8:13" ht="15">
      <c r="H4" s="49"/>
      <c r="I4" s="50"/>
      <c r="J4" s="50"/>
      <c r="K4" s="50"/>
      <c r="L4" s="50"/>
      <c r="M4" s="50"/>
    </row>
    <row r="5" spans="8:13" ht="15">
      <c r="H5" s="49"/>
      <c r="I5" s="50"/>
      <c r="J5" s="50"/>
      <c r="K5" s="50"/>
      <c r="L5" s="50"/>
      <c r="M5" s="50"/>
    </row>
    <row r="6" spans="8:13" ht="15">
      <c r="H6" s="49"/>
      <c r="I6" s="50"/>
      <c r="J6" s="50"/>
      <c r="K6" s="50"/>
      <c r="L6" s="50"/>
      <c r="M6" s="50"/>
    </row>
    <row r="7" ht="15"/>
    <row r="8" spans="9:10" ht="15">
      <c r="I8" s="50"/>
      <c r="J8" s="50"/>
    </row>
    <row r="9" ht="15"/>
    <row r="10" ht="15.75" thickBot="1">
      <c r="B10" s="99" t="s">
        <v>74</v>
      </c>
    </row>
    <row r="11" spans="6:8" ht="15" thickBot="1">
      <c r="F11" s="106" t="s">
        <v>15</v>
      </c>
      <c r="G11" s="112"/>
      <c r="H11" s="113"/>
    </row>
    <row r="12" ht="15" thickBot="1"/>
    <row r="13" spans="3:12" s="51" customFormat="1" ht="15" thickBot="1">
      <c r="C13" s="109" t="s">
        <v>23</v>
      </c>
      <c r="D13" s="110"/>
      <c r="E13" s="109" t="s">
        <v>24</v>
      </c>
      <c r="F13" s="110"/>
      <c r="G13" s="109" t="s">
        <v>25</v>
      </c>
      <c r="H13" s="110"/>
      <c r="I13" s="109" t="s">
        <v>26</v>
      </c>
      <c r="J13" s="110"/>
      <c r="K13" s="109" t="s">
        <v>27</v>
      </c>
      <c r="L13" s="110"/>
    </row>
    <row r="14" spans="2:12" ht="42" customHeight="1" thickBot="1">
      <c r="B14" s="52" t="s">
        <v>28</v>
      </c>
      <c r="C14" s="53" t="s">
        <v>29</v>
      </c>
      <c r="D14" s="54" t="s">
        <v>30</v>
      </c>
      <c r="E14" s="53" t="s">
        <v>29</v>
      </c>
      <c r="F14" s="54" t="s">
        <v>30</v>
      </c>
      <c r="G14" s="53" t="s">
        <v>29</v>
      </c>
      <c r="H14" s="54" t="s">
        <v>30</v>
      </c>
      <c r="I14" s="53" t="s">
        <v>29</v>
      </c>
      <c r="J14" s="54" t="s">
        <v>30</v>
      </c>
      <c r="K14" s="53" t="s">
        <v>31</v>
      </c>
      <c r="L14" s="54" t="s">
        <v>30</v>
      </c>
    </row>
    <row r="15" spans="2:12" ht="14.25">
      <c r="B15" s="55">
        <v>2007</v>
      </c>
      <c r="C15" s="56">
        <v>6016.9349999999995</v>
      </c>
      <c r="D15" s="47"/>
      <c r="E15" s="56">
        <v>2897.749</v>
      </c>
      <c r="F15" s="47"/>
      <c r="G15" s="56">
        <v>2000.093</v>
      </c>
      <c r="H15" s="47"/>
      <c r="I15" s="56">
        <v>4230.120000000001</v>
      </c>
      <c r="J15" s="47"/>
      <c r="K15" s="57">
        <v>15144.896999999994</v>
      </c>
      <c r="L15" s="58"/>
    </row>
    <row r="16" spans="2:12" ht="14.25">
      <c r="B16" s="59">
        <v>2008</v>
      </c>
      <c r="C16" s="56">
        <v>2713.019</v>
      </c>
      <c r="D16" s="60">
        <f aca="true" t="shared" si="0" ref="D16:D30">C16/C15-1</f>
        <v>-0.5491028239460789</v>
      </c>
      <c r="E16" s="56">
        <v>1773.397</v>
      </c>
      <c r="F16" s="60">
        <f aca="true" t="shared" si="1" ref="F16:F25">E16/E15-1</f>
        <v>-0.3880087612833272</v>
      </c>
      <c r="G16" s="56">
        <v>2186.224</v>
      </c>
      <c r="H16" s="60">
        <f aca="true" t="shared" si="2" ref="H16:J24">G16/G15-1</f>
        <v>0.09306117265547154</v>
      </c>
      <c r="I16" s="56">
        <v>2895.468</v>
      </c>
      <c r="J16" s="60">
        <f t="shared" si="2"/>
        <v>-0.3155116166917252</v>
      </c>
      <c r="K16" s="56">
        <v>9568.108</v>
      </c>
      <c r="L16" s="61">
        <f aca="true" t="shared" si="3" ref="L16:L25">K16/K15-1</f>
        <v>-0.3682289156538995</v>
      </c>
    </row>
    <row r="17" spans="2:12" ht="14.25">
      <c r="B17" s="59">
        <v>2009</v>
      </c>
      <c r="C17" s="56">
        <v>3138.22</v>
      </c>
      <c r="D17" s="60">
        <f t="shared" si="0"/>
        <v>0.15672614161566867</v>
      </c>
      <c r="E17" s="56">
        <v>7304.618</v>
      </c>
      <c r="F17" s="60">
        <f t="shared" si="1"/>
        <v>3.118997607416727</v>
      </c>
      <c r="G17" s="56">
        <v>4586.700000000001</v>
      </c>
      <c r="H17" s="60">
        <f t="shared" si="2"/>
        <v>1.0980009367750059</v>
      </c>
      <c r="I17" s="56">
        <v>2905.1960000000004</v>
      </c>
      <c r="J17" s="60">
        <f t="shared" si="2"/>
        <v>0.003359733210658966</v>
      </c>
      <c r="K17" s="56">
        <v>17934.733999999982</v>
      </c>
      <c r="L17" s="61">
        <f t="shared" si="3"/>
        <v>0.8744284658994215</v>
      </c>
    </row>
    <row r="18" spans="2:12" ht="14.25">
      <c r="B18" s="59">
        <v>2010</v>
      </c>
      <c r="C18" s="56">
        <v>2065.7729999999997</v>
      </c>
      <c r="D18" s="60">
        <f t="shared" si="0"/>
        <v>-0.34173735429638463</v>
      </c>
      <c r="E18" s="56">
        <v>2131.5510000000004</v>
      </c>
      <c r="F18" s="60">
        <f t="shared" si="1"/>
        <v>-0.7081913113047116</v>
      </c>
      <c r="G18" s="56">
        <v>2818.1780000000003</v>
      </c>
      <c r="H18" s="60">
        <f t="shared" si="2"/>
        <v>-0.38557612226655336</v>
      </c>
      <c r="I18" s="56">
        <v>2960.958</v>
      </c>
      <c r="J18" s="60">
        <f t="shared" si="2"/>
        <v>0.019193885713734815</v>
      </c>
      <c r="K18" s="56">
        <v>9976.45999999999</v>
      </c>
      <c r="L18" s="61">
        <f t="shared" si="3"/>
        <v>-0.44373526811158726</v>
      </c>
    </row>
    <row r="19" spans="2:12" ht="14.25">
      <c r="B19" s="59">
        <v>2011</v>
      </c>
      <c r="C19" s="56">
        <v>2445.7500000000005</v>
      </c>
      <c r="D19" s="60">
        <f t="shared" si="0"/>
        <v>0.18393937765669355</v>
      </c>
      <c r="E19" s="56">
        <v>2889.31</v>
      </c>
      <c r="F19" s="60">
        <f t="shared" si="1"/>
        <v>0.3554965374978123</v>
      </c>
      <c r="G19" s="56">
        <v>5062.4760000000015</v>
      </c>
      <c r="H19" s="60">
        <f t="shared" si="2"/>
        <v>0.7963648853975869</v>
      </c>
      <c r="I19" s="56">
        <v>5405.116</v>
      </c>
      <c r="J19" s="60">
        <f t="shared" si="2"/>
        <v>0.8254618944274117</v>
      </c>
      <c r="K19" s="56">
        <v>15802.651999999998</v>
      </c>
      <c r="L19" s="61">
        <f t="shared" si="3"/>
        <v>0.5839939216916636</v>
      </c>
    </row>
    <row r="20" spans="2:12" ht="14.25">
      <c r="B20" s="59">
        <v>2012</v>
      </c>
      <c r="C20" s="56">
        <v>4600.710999999999</v>
      </c>
      <c r="D20" s="60">
        <f t="shared" si="0"/>
        <v>0.8811043647142998</v>
      </c>
      <c r="E20" s="56">
        <v>4280.6</v>
      </c>
      <c r="F20" s="60">
        <f t="shared" si="1"/>
        <v>0.48153019232965666</v>
      </c>
      <c r="G20" s="56">
        <v>10126.465000000002</v>
      </c>
      <c r="H20" s="60">
        <f t="shared" si="2"/>
        <v>1.0002988656143752</v>
      </c>
      <c r="I20" s="56">
        <v>11779.411</v>
      </c>
      <c r="J20" s="60">
        <f t="shared" si="2"/>
        <v>1.1793077151350682</v>
      </c>
      <c r="K20" s="56">
        <v>30787.187000000005</v>
      </c>
      <c r="L20" s="61">
        <f t="shared" si="3"/>
        <v>0.9482291326797558</v>
      </c>
    </row>
    <row r="21" spans="2:12" ht="14.25">
      <c r="B21" s="59">
        <v>2013</v>
      </c>
      <c r="C21" s="56">
        <v>4022.3951800000004</v>
      </c>
      <c r="D21" s="60">
        <f t="shared" si="0"/>
        <v>-0.12570140137035324</v>
      </c>
      <c r="E21" s="56">
        <v>6998.594000000001</v>
      </c>
      <c r="F21" s="60">
        <f t="shared" si="1"/>
        <v>0.6349563145353456</v>
      </c>
      <c r="G21" s="56">
        <v>6293.697</v>
      </c>
      <c r="H21" s="60">
        <f t="shared" si="2"/>
        <v>-0.3784902233898998</v>
      </c>
      <c r="I21" s="56">
        <v>6554.454000000001</v>
      </c>
      <c r="J21" s="60">
        <f t="shared" si="2"/>
        <v>-0.4435669151878646</v>
      </c>
      <c r="K21" s="56">
        <v>23869.140180000002</v>
      </c>
      <c r="L21" s="61">
        <f t="shared" si="3"/>
        <v>-0.22470538864106038</v>
      </c>
    </row>
    <row r="22" spans="2:12" ht="14.25">
      <c r="B22" s="59">
        <v>2014</v>
      </c>
      <c r="C22" s="56">
        <v>3642.8710000000005</v>
      </c>
      <c r="D22" s="60">
        <f t="shared" si="0"/>
        <v>-0.09435278310968931</v>
      </c>
      <c r="E22" s="56">
        <v>2781.68</v>
      </c>
      <c r="F22" s="60">
        <f t="shared" si="1"/>
        <v>-0.6025373096367643</v>
      </c>
      <c r="G22" s="56">
        <v>9612.75</v>
      </c>
      <c r="H22" s="60">
        <f t="shared" si="2"/>
        <v>0.5273614220703666</v>
      </c>
      <c r="I22" s="56">
        <v>5039.9</v>
      </c>
      <c r="J22" s="60">
        <f t="shared" si="2"/>
        <v>-0.23107248902807176</v>
      </c>
      <c r="K22" s="56">
        <v>21077.201000000005</v>
      </c>
      <c r="L22" s="61">
        <f t="shared" si="3"/>
        <v>-0.1169685694141328</v>
      </c>
    </row>
    <row r="23" spans="2:12" ht="14.25">
      <c r="B23" s="59">
        <v>2015</v>
      </c>
      <c r="C23" s="56">
        <v>3761.391</v>
      </c>
      <c r="D23" s="60">
        <f t="shared" si="0"/>
        <v>0.03253477820103967</v>
      </c>
      <c r="E23" s="56">
        <v>4033.973</v>
      </c>
      <c r="F23" s="60">
        <f t="shared" si="1"/>
        <v>0.45019304880503874</v>
      </c>
      <c r="G23" s="56">
        <v>6203</v>
      </c>
      <c r="H23" s="60">
        <f t="shared" si="2"/>
        <v>-0.3547111908662973</v>
      </c>
      <c r="I23" s="56">
        <v>6282</v>
      </c>
      <c r="J23" s="60">
        <f t="shared" si="2"/>
        <v>0.24645330264489385</v>
      </c>
      <c r="K23" s="56">
        <v>20280.364</v>
      </c>
      <c r="L23" s="61">
        <f t="shared" si="3"/>
        <v>-0.03780563652640612</v>
      </c>
    </row>
    <row r="24" spans="2:12" ht="14.25">
      <c r="B24" s="59">
        <v>2016</v>
      </c>
      <c r="C24" s="56">
        <v>2803.788</v>
      </c>
      <c r="D24" s="60">
        <f t="shared" si="0"/>
        <v>-0.25458746511596375</v>
      </c>
      <c r="E24" s="56">
        <v>2849.04205</v>
      </c>
      <c r="F24" s="60">
        <f t="shared" si="1"/>
        <v>-0.29373794767590167</v>
      </c>
      <c r="G24" s="56">
        <v>2495.111</v>
      </c>
      <c r="H24" s="60">
        <f t="shared" si="2"/>
        <v>-0.5977573754634855</v>
      </c>
      <c r="I24" s="56">
        <v>4369.296</v>
      </c>
      <c r="J24" s="60">
        <f t="shared" si="2"/>
        <v>-0.30447373447946513</v>
      </c>
      <c r="K24" s="56">
        <v>12517.23705</v>
      </c>
      <c r="L24" s="61">
        <f t="shared" si="3"/>
        <v>-0.3827903162882087</v>
      </c>
    </row>
    <row r="25" spans="2:12" ht="14.25">
      <c r="B25" s="59">
        <v>2017</v>
      </c>
      <c r="C25" s="56">
        <v>2795.652</v>
      </c>
      <c r="D25" s="60">
        <f t="shared" si="0"/>
        <v>-0.0029017885803063193</v>
      </c>
      <c r="E25" s="56">
        <v>1881.944</v>
      </c>
      <c r="F25" s="60">
        <f t="shared" si="1"/>
        <v>-0.33944674491554105</v>
      </c>
      <c r="G25" s="56">
        <v>1965.4489999999998</v>
      </c>
      <c r="H25" s="60">
        <f>G25/G24-1</f>
        <v>-0.21227993464018236</v>
      </c>
      <c r="I25" s="56">
        <v>2981.988</v>
      </c>
      <c r="J25" s="60">
        <f>I25/I24-1</f>
        <v>-0.31751293572236816</v>
      </c>
      <c r="K25" s="56">
        <v>9625.032999999998</v>
      </c>
      <c r="L25" s="61">
        <f t="shared" si="3"/>
        <v>-0.23105770374461365</v>
      </c>
    </row>
    <row r="26" spans="2:12" s="47" customFormat="1" ht="14.25">
      <c r="B26" s="59">
        <v>2018</v>
      </c>
      <c r="C26" s="56">
        <v>2600.8848</v>
      </c>
      <c r="D26" s="60">
        <f t="shared" si="0"/>
        <v>-0.06966789857965161</v>
      </c>
      <c r="E26" s="56">
        <v>3303.9820000000004</v>
      </c>
      <c r="F26" s="60">
        <f>E26/E25-1</f>
        <v>0.7556218463461191</v>
      </c>
      <c r="G26" s="56">
        <v>2261.3741999999997</v>
      </c>
      <c r="H26" s="60">
        <f>G26/G25-1</f>
        <v>0.15056366255242448</v>
      </c>
      <c r="I26" s="56">
        <v>5449.2036</v>
      </c>
      <c r="J26" s="60">
        <f>I26/I25-1</f>
        <v>0.8273727459667846</v>
      </c>
      <c r="K26" s="56">
        <v>13615.444600000003</v>
      </c>
      <c r="L26" s="61">
        <f>K26/K25-1</f>
        <v>0.4145867967413728</v>
      </c>
    </row>
    <row r="27" spans="2:12" s="47" customFormat="1" ht="14.25">
      <c r="B27" s="59">
        <v>2019</v>
      </c>
      <c r="C27" s="56">
        <v>3349.928000000001</v>
      </c>
      <c r="D27" s="60">
        <f t="shared" si="0"/>
        <v>0.2879955313668645</v>
      </c>
      <c r="E27" s="56">
        <v>1610.2839999999999</v>
      </c>
      <c r="F27" s="60">
        <f>E27/E26-1</f>
        <v>-0.5126232527901182</v>
      </c>
      <c r="G27" s="56">
        <v>4104.0565</v>
      </c>
      <c r="H27" s="60">
        <f>G27/G26-1</f>
        <v>0.8148506779638682</v>
      </c>
      <c r="I27" s="56">
        <v>4028.7529999999997</v>
      </c>
      <c r="J27" s="60">
        <f>I27/I26-1</f>
        <v>-0.2606712290948351</v>
      </c>
      <c r="K27" s="56">
        <v>13093.021499999997</v>
      </c>
      <c r="L27" s="61">
        <f>K27/K26-1</f>
        <v>-0.038369889147799485</v>
      </c>
    </row>
    <row r="28" spans="2:12" s="47" customFormat="1" ht="14.25">
      <c r="B28" s="59">
        <v>2020</v>
      </c>
      <c r="C28" s="56">
        <v>966.1709999999999</v>
      </c>
      <c r="D28" s="60">
        <f t="shared" si="0"/>
        <v>-0.7115845474887819</v>
      </c>
      <c r="E28" s="56">
        <v>4703.124</v>
      </c>
      <c r="F28" s="60">
        <f>E28/E27-1</f>
        <v>1.920679830390167</v>
      </c>
      <c r="G28" s="56">
        <v>2878.0706</v>
      </c>
      <c r="H28" s="60">
        <f>G28/G27-1</f>
        <v>-0.2987253952278678</v>
      </c>
      <c r="I28" s="56">
        <v>5113.289999999999</v>
      </c>
      <c r="J28" s="60">
        <f>I28/I27-1</f>
        <v>0.269199179001542</v>
      </c>
      <c r="K28" s="56">
        <v>13660.655600000002</v>
      </c>
      <c r="L28" s="61">
        <f>K28/K27-1</f>
        <v>0.043353942403592916</v>
      </c>
    </row>
    <row r="29" spans="2:12" s="47" customFormat="1" ht="14.25">
      <c r="B29" s="59">
        <v>2021</v>
      </c>
      <c r="C29" s="56">
        <v>3106.5714</v>
      </c>
      <c r="D29" s="60">
        <f t="shared" si="0"/>
        <v>2.2153432466923557</v>
      </c>
      <c r="E29" s="56">
        <v>2290.162</v>
      </c>
      <c r="F29" s="60">
        <f>E29/E28-1</f>
        <v>-0.5130551522775075</v>
      </c>
      <c r="G29" s="56">
        <v>2225.0039999999995</v>
      </c>
      <c r="H29" s="60">
        <f>G29/G28-1</f>
        <v>-0.2269112508914829</v>
      </c>
      <c r="I29" s="56">
        <v>4796.417979999999</v>
      </c>
      <c r="J29" s="60">
        <f>I29/I28-1</f>
        <v>-0.06197028136483551</v>
      </c>
      <c r="K29" s="56">
        <v>12418.155380000002</v>
      </c>
      <c r="L29" s="61">
        <f>K29/K28-1</f>
        <v>-0.09095465520703117</v>
      </c>
    </row>
    <row r="30" spans="2:12" s="47" customFormat="1" ht="15" thickBot="1">
      <c r="B30" s="62">
        <v>2022</v>
      </c>
      <c r="C30" s="63">
        <v>3822.2395000000006</v>
      </c>
      <c r="D30" s="64">
        <f t="shared" si="0"/>
        <v>0.2303723326623044</v>
      </c>
      <c r="E30" s="63"/>
      <c r="F30" s="64"/>
      <c r="G30" s="63"/>
      <c r="H30" s="64"/>
      <c r="I30" s="63"/>
      <c r="J30" s="64"/>
      <c r="K30" s="63"/>
      <c r="L30" s="64"/>
    </row>
    <row r="31" ht="14.25">
      <c r="C31" s="65" t="s">
        <v>22</v>
      </c>
    </row>
    <row r="32" ht="15" thickBot="1"/>
    <row r="33" spans="3:12" s="51" customFormat="1" ht="15" thickBot="1">
      <c r="C33" s="109" t="s">
        <v>23</v>
      </c>
      <c r="D33" s="110"/>
      <c r="E33" s="109" t="s">
        <v>24</v>
      </c>
      <c r="F33" s="110"/>
      <c r="G33" s="109" t="s">
        <v>25</v>
      </c>
      <c r="H33" s="110"/>
      <c r="I33" s="109" t="s">
        <v>26</v>
      </c>
      <c r="J33" s="110"/>
      <c r="K33" s="109" t="s">
        <v>27</v>
      </c>
      <c r="L33" s="110"/>
    </row>
    <row r="34" spans="2:12" ht="43.5" thickBot="1">
      <c r="B34" s="52" t="s">
        <v>28</v>
      </c>
      <c r="C34" s="53" t="s">
        <v>68</v>
      </c>
      <c r="D34" s="54" t="s">
        <v>30</v>
      </c>
      <c r="E34" s="53" t="s">
        <v>68</v>
      </c>
      <c r="F34" s="54" t="s">
        <v>30</v>
      </c>
      <c r="G34" s="53" t="s">
        <v>68</v>
      </c>
      <c r="H34" s="54" t="s">
        <v>30</v>
      </c>
      <c r="I34" s="53" t="s">
        <v>68</v>
      </c>
      <c r="J34" s="54" t="s">
        <v>30</v>
      </c>
      <c r="K34" s="53" t="s">
        <v>68</v>
      </c>
      <c r="L34" s="54" t="s">
        <v>30</v>
      </c>
    </row>
    <row r="35" spans="2:12" ht="14.25">
      <c r="B35" s="55">
        <v>2007</v>
      </c>
      <c r="C35" s="57">
        <v>1694.2457364089853</v>
      </c>
      <c r="D35" s="58"/>
      <c r="E35" s="66">
        <v>1964.5759967478205</v>
      </c>
      <c r="F35" s="58"/>
      <c r="G35" s="56">
        <v>2248.1283620311656</v>
      </c>
      <c r="H35" s="58"/>
      <c r="I35" s="56">
        <v>3026.3034854803172</v>
      </c>
      <c r="J35" s="58"/>
      <c r="K35" s="57">
        <v>2191.1741823004795</v>
      </c>
      <c r="L35" s="58"/>
    </row>
    <row r="36" spans="2:12" ht="14.25">
      <c r="B36" s="59">
        <v>2008</v>
      </c>
      <c r="C36" s="56">
        <v>3538.905208551801</v>
      </c>
      <c r="D36" s="61">
        <f aca="true" t="shared" si="4" ref="D36:D50">C36/C35-1</f>
        <v>1.0887791732341245</v>
      </c>
      <c r="E36" s="66">
        <v>3983.308627453414</v>
      </c>
      <c r="F36" s="60">
        <f aca="true" t="shared" si="5" ref="F36:F47">E36/E35-1</f>
        <v>1.0275665762217518</v>
      </c>
      <c r="G36" s="56">
        <v>3830.8070810676313</v>
      </c>
      <c r="H36" s="61">
        <f aca="true" t="shared" si="6" ref="H36:H44">G36/G35-1</f>
        <v>0.7039983773909282</v>
      </c>
      <c r="I36" s="56">
        <v>3203.2678724130255</v>
      </c>
      <c r="J36" s="61">
        <f aca="true" t="shared" si="7" ref="J36:J44">I36/I35-1</f>
        <v>0.058475426467224034</v>
      </c>
      <c r="K36" s="56">
        <v>3586.400429426589</v>
      </c>
      <c r="L36" s="61">
        <f aca="true" t="shared" si="8" ref="L36:L44">K36/K35-1</f>
        <v>0.6367482139924099</v>
      </c>
    </row>
    <row r="37" spans="2:12" ht="14.25">
      <c r="B37" s="59">
        <v>2009</v>
      </c>
      <c r="C37" s="56">
        <v>2531.3598377424146</v>
      </c>
      <c r="D37" s="61">
        <f t="shared" si="4"/>
        <v>-0.28470538526283284</v>
      </c>
      <c r="E37" s="66">
        <v>1981.668904520401</v>
      </c>
      <c r="F37" s="60">
        <f t="shared" si="5"/>
        <v>-0.5025068128383238</v>
      </c>
      <c r="G37" s="56">
        <v>2116.4278391872153</v>
      </c>
      <c r="H37" s="61">
        <f t="shared" si="6"/>
        <v>-0.44752429595139653</v>
      </c>
      <c r="I37" s="56">
        <v>2447.266008902669</v>
      </c>
      <c r="J37" s="61">
        <f t="shared" si="7"/>
        <v>-0.23600956698662212</v>
      </c>
      <c r="K37" s="56">
        <v>2187.738352294492</v>
      </c>
      <c r="L37" s="61">
        <f t="shared" si="8"/>
        <v>-0.3899904945515864</v>
      </c>
    </row>
    <row r="38" spans="2:12" ht="14.25">
      <c r="B38" s="59">
        <v>2010</v>
      </c>
      <c r="C38" s="56">
        <v>2290.784016443239</v>
      </c>
      <c r="D38" s="61">
        <f t="shared" si="4"/>
        <v>-0.09503817581056839</v>
      </c>
      <c r="E38" s="66">
        <v>3577.2264046227374</v>
      </c>
      <c r="F38" s="60">
        <f t="shared" si="5"/>
        <v>0.8051584684316826</v>
      </c>
      <c r="G38" s="56">
        <v>3958.1078484041823</v>
      </c>
      <c r="H38" s="61">
        <f t="shared" si="6"/>
        <v>0.8701832281341746</v>
      </c>
      <c r="I38" s="56">
        <v>4487.9305616628135</v>
      </c>
      <c r="J38" s="61">
        <f t="shared" si="7"/>
        <v>0.8338548181262728</v>
      </c>
      <c r="K38" s="56">
        <v>3688.7339447058375</v>
      </c>
      <c r="L38" s="61">
        <f t="shared" si="8"/>
        <v>0.6860946560803796</v>
      </c>
    </row>
    <row r="39" spans="2:12" ht="14.25">
      <c r="B39" s="59">
        <v>2011</v>
      </c>
      <c r="C39" s="56">
        <v>4638.510771746909</v>
      </c>
      <c r="D39" s="61">
        <f t="shared" si="4"/>
        <v>1.0248573145489477</v>
      </c>
      <c r="E39" s="66">
        <v>4713.745215985823</v>
      </c>
      <c r="F39" s="60">
        <f t="shared" si="5"/>
        <v>0.31770949971027784</v>
      </c>
      <c r="G39" s="56">
        <v>4539.300998167695</v>
      </c>
      <c r="H39" s="61">
        <f t="shared" si="6"/>
        <v>0.1468361075602922</v>
      </c>
      <c r="I39" s="56">
        <v>4243.789034314897</v>
      </c>
      <c r="J39" s="61">
        <f t="shared" si="7"/>
        <v>-0.05439957771036896</v>
      </c>
      <c r="K39" s="56">
        <v>4485.473911594079</v>
      </c>
      <c r="L39" s="61">
        <f t="shared" si="8"/>
        <v>0.215992798296484</v>
      </c>
    </row>
    <row r="40" spans="2:12" ht="14.25">
      <c r="B40" s="59">
        <v>2012</v>
      </c>
      <c r="C40" s="56">
        <v>3914.092406586721</v>
      </c>
      <c r="D40" s="61">
        <f t="shared" si="4"/>
        <v>-0.15617477263879775</v>
      </c>
      <c r="E40" s="66">
        <v>3747.638999205719</v>
      </c>
      <c r="F40" s="60">
        <f t="shared" si="5"/>
        <v>-0.20495512008237693</v>
      </c>
      <c r="G40" s="56">
        <v>3077.6442302422433</v>
      </c>
      <c r="H40" s="61">
        <f t="shared" si="6"/>
        <v>-0.32200040678409625</v>
      </c>
      <c r="I40" s="56">
        <v>3138.877788541382</v>
      </c>
      <c r="J40" s="61">
        <f t="shared" si="7"/>
        <v>-0.2603596071433576</v>
      </c>
      <c r="K40" s="56">
        <v>3319.22301378167</v>
      </c>
      <c r="L40" s="61">
        <f t="shared" si="8"/>
        <v>-0.26000617120921765</v>
      </c>
    </row>
    <row r="41" spans="2:12" ht="14.25">
      <c r="B41" s="59">
        <v>2013</v>
      </c>
      <c r="C41" s="56">
        <v>3601.6080225116016</v>
      </c>
      <c r="D41" s="61">
        <f t="shared" si="4"/>
        <v>-0.07983571965476954</v>
      </c>
      <c r="E41" s="67">
        <v>4056.4901778843046</v>
      </c>
      <c r="F41" s="60">
        <f t="shared" si="5"/>
        <v>0.08241220105352842</v>
      </c>
      <c r="G41" s="56">
        <v>4585.593246703803</v>
      </c>
      <c r="H41" s="61">
        <f t="shared" si="6"/>
        <v>0.48996859404469495</v>
      </c>
      <c r="I41" s="56">
        <v>4955.714250187738</v>
      </c>
      <c r="J41" s="61">
        <f t="shared" si="7"/>
        <v>0.578817202848356</v>
      </c>
      <c r="K41" s="56">
        <v>4366.271819347956</v>
      </c>
      <c r="L41" s="61">
        <f t="shared" si="8"/>
        <v>0.3154499716406094</v>
      </c>
    </row>
    <row r="42" spans="2:12" ht="14.25">
      <c r="B42" s="59">
        <v>2014</v>
      </c>
      <c r="C42" s="56">
        <v>5140.330395998101</v>
      </c>
      <c r="D42" s="61">
        <f t="shared" si="4"/>
        <v>0.42723204853743724</v>
      </c>
      <c r="E42" s="67">
        <v>4957.209671852981</v>
      </c>
      <c r="F42" s="60">
        <f t="shared" si="5"/>
        <v>0.22204404656994736</v>
      </c>
      <c r="G42" s="56">
        <v>4547.256678890018</v>
      </c>
      <c r="H42" s="61">
        <f t="shared" si="6"/>
        <v>-0.008360219878058794</v>
      </c>
      <c r="I42" s="56">
        <v>4553.540943272684</v>
      </c>
      <c r="J42" s="61">
        <f t="shared" si="7"/>
        <v>-0.08115344965658955</v>
      </c>
      <c r="K42" s="56">
        <v>4705.366911384486</v>
      </c>
      <c r="L42" s="61">
        <f t="shared" si="8"/>
        <v>0.0776623870584332</v>
      </c>
    </row>
    <row r="43" spans="2:12" ht="14.25">
      <c r="B43" s="59">
        <v>2015</v>
      </c>
      <c r="C43" s="56">
        <v>3750.7430628722195</v>
      </c>
      <c r="D43" s="61">
        <f t="shared" si="4"/>
        <v>-0.27033035351340773</v>
      </c>
      <c r="E43" s="67">
        <v>3055.9324219572122</v>
      </c>
      <c r="F43" s="60">
        <f t="shared" si="5"/>
        <v>-0.38353779157077306</v>
      </c>
      <c r="G43" s="56">
        <v>2769.0655231339656</v>
      </c>
      <c r="H43" s="61">
        <f t="shared" si="6"/>
        <v>-0.39104701610776615</v>
      </c>
      <c r="I43" s="56">
        <v>2692.244902897166</v>
      </c>
      <c r="J43" s="61">
        <f t="shared" si="7"/>
        <v>-0.408757945423849</v>
      </c>
      <c r="K43" s="56">
        <v>2984.401857875922</v>
      </c>
      <c r="L43" s="61">
        <f t="shared" si="8"/>
        <v>-0.3657451344218755</v>
      </c>
    </row>
    <row r="44" spans="2:12" ht="14.25">
      <c r="B44" s="59">
        <v>2016</v>
      </c>
      <c r="C44" s="56">
        <v>2987.751927035853</v>
      </c>
      <c r="D44" s="61">
        <f t="shared" si="4"/>
        <v>-0.2034239944050148</v>
      </c>
      <c r="E44" s="67">
        <v>3062.6257832874044</v>
      </c>
      <c r="F44" s="60">
        <f t="shared" si="5"/>
        <v>0.00219028447163927</v>
      </c>
      <c r="G44" s="56">
        <v>3137.5754585667737</v>
      </c>
      <c r="H44" s="61">
        <f t="shared" si="6"/>
        <v>0.13308097347430659</v>
      </c>
      <c r="I44" s="56">
        <v>3698.4847078339385</v>
      </c>
      <c r="J44" s="61">
        <f t="shared" si="7"/>
        <v>0.3737549298928722</v>
      </c>
      <c r="K44" s="56">
        <v>3282.7488970499276</v>
      </c>
      <c r="L44" s="61">
        <f t="shared" si="8"/>
        <v>0.09996878885015414</v>
      </c>
    </row>
    <row r="45" spans="2:12" ht="14.25">
      <c r="B45" s="59">
        <v>2017</v>
      </c>
      <c r="C45" s="56">
        <v>4418.265499425535</v>
      </c>
      <c r="D45" s="61">
        <f t="shared" si="4"/>
        <v>0.47879261977713594</v>
      </c>
      <c r="E45" s="67">
        <v>5007.806953873229</v>
      </c>
      <c r="F45" s="60">
        <f t="shared" si="5"/>
        <v>0.635135112229702</v>
      </c>
      <c r="G45" s="56">
        <v>5623.647446461342</v>
      </c>
      <c r="H45" s="61">
        <f>G45/G44-1</f>
        <v>0.792354485405808</v>
      </c>
      <c r="I45" s="56">
        <v>5697.365016224076</v>
      </c>
      <c r="J45" s="61">
        <f>I45/I44-1</f>
        <v>0.5404592600197082</v>
      </c>
      <c r="K45" s="56">
        <v>5175.962657998159</v>
      </c>
      <c r="L45" s="61">
        <f>K45/K44-1</f>
        <v>0.5767159841709444</v>
      </c>
    </row>
    <row r="46" spans="2:12" s="47" customFormat="1" ht="14.25">
      <c r="B46" s="59">
        <v>2018</v>
      </c>
      <c r="C46" s="56">
        <v>5286.469885171386</v>
      </c>
      <c r="D46" s="61">
        <f t="shared" si="4"/>
        <v>0.19650344368366612</v>
      </c>
      <c r="E46" s="67">
        <v>5449.170591728404</v>
      </c>
      <c r="F46" s="60">
        <f t="shared" si="5"/>
        <v>0.08813511421677478</v>
      </c>
      <c r="G46" s="56">
        <v>5301.0687129976095</v>
      </c>
      <c r="H46" s="61">
        <f>G46/G45-1</f>
        <v>-0.057361123102891876</v>
      </c>
      <c r="I46" s="56">
        <v>4445.083015433666</v>
      </c>
      <c r="J46" s="61">
        <f>I46/I45-1</f>
        <v>-0.21980020539746958</v>
      </c>
      <c r="K46" s="56">
        <v>4991.634508211361</v>
      </c>
      <c r="L46" s="61">
        <f>K46/K45-1</f>
        <v>-0.03561234150365522</v>
      </c>
    </row>
    <row r="47" spans="2:12" s="47" customFormat="1" ht="14.25">
      <c r="B47" s="59">
        <v>2019</v>
      </c>
      <c r="C47" s="56">
        <v>4493.432497653683</v>
      </c>
      <c r="D47" s="61">
        <f t="shared" si="4"/>
        <v>-0.15001265584472212</v>
      </c>
      <c r="E47" s="67">
        <v>4923.257301196559</v>
      </c>
      <c r="F47" s="60">
        <f t="shared" si="5"/>
        <v>-0.096512539234899</v>
      </c>
      <c r="G47" s="56">
        <v>5059.364423954691</v>
      </c>
      <c r="H47" s="61">
        <f>G47/G46-1</f>
        <v>-0.04559538880344771</v>
      </c>
      <c r="I47" s="56">
        <v>4705.983491666032</v>
      </c>
      <c r="J47" s="61">
        <f>I47/I46-1</f>
        <v>0.05869417406300381</v>
      </c>
      <c r="K47" s="56">
        <v>4789.091682160608</v>
      </c>
      <c r="L47" s="61">
        <f>K47/K46-1</f>
        <v>-0.04057645360804474</v>
      </c>
    </row>
    <row r="48" spans="2:12" s="47" customFormat="1" ht="14.25">
      <c r="B48" s="59">
        <v>2020</v>
      </c>
      <c r="C48" s="56">
        <v>4245.289084437434</v>
      </c>
      <c r="D48" s="61">
        <f t="shared" si="4"/>
        <v>-0.055223576485419645</v>
      </c>
      <c r="E48" s="67">
        <v>3005.4506089994657</v>
      </c>
      <c r="F48" s="60">
        <f>E48/E47-1</f>
        <v>-0.38954021186968746</v>
      </c>
      <c r="G48" s="56">
        <v>3152.349911082792</v>
      </c>
      <c r="H48" s="61">
        <f>G48/G47-1</f>
        <v>-0.3769276836123353</v>
      </c>
      <c r="I48" s="56">
        <v>3391.0853032000928</v>
      </c>
      <c r="J48" s="61">
        <f>I48/I47-1</f>
        <v>-0.27940985997816015</v>
      </c>
      <c r="K48" s="56">
        <v>3268.4353933935568</v>
      </c>
      <c r="L48" s="61">
        <f>K48/K47-1</f>
        <v>-0.3175249900584497</v>
      </c>
    </row>
    <row r="49" spans="2:12" s="47" customFormat="1" ht="14.25">
      <c r="B49" s="59">
        <v>2021</v>
      </c>
      <c r="C49" s="56">
        <v>3667.9966473650015</v>
      </c>
      <c r="D49" s="61">
        <f t="shared" si="4"/>
        <v>-0.13598424644123686</v>
      </c>
      <c r="E49" s="67">
        <v>4080.179996000284</v>
      </c>
      <c r="F49" s="60">
        <f>E49/E48-1</f>
        <v>0.35759342834737273</v>
      </c>
      <c r="G49" s="56">
        <v>4525.417805990462</v>
      </c>
      <c r="H49" s="61">
        <f>G49/G48-1</f>
        <v>0.43556963333300724</v>
      </c>
      <c r="I49" s="56">
        <v>4365.647048967159</v>
      </c>
      <c r="J49" s="61">
        <f>I49/I48-1</f>
        <v>0.2873893336883604</v>
      </c>
      <c r="K49" s="56">
        <v>4166.698825763933</v>
      </c>
      <c r="L49" s="61">
        <f>K49/K48-1</f>
        <v>0.2748297959892443</v>
      </c>
    </row>
    <row r="50" spans="2:12" s="47" customFormat="1" ht="15" thickBot="1">
      <c r="B50" s="62">
        <v>2022</v>
      </c>
      <c r="C50" s="63">
        <v>3822.2395000000006</v>
      </c>
      <c r="D50" s="64">
        <f t="shared" si="4"/>
        <v>0.04205097972098848</v>
      </c>
      <c r="E50" s="68"/>
      <c r="F50" s="64"/>
      <c r="G50" s="63"/>
      <c r="H50" s="64"/>
      <c r="I50" s="63"/>
      <c r="J50" s="64"/>
      <c r="K50" s="63"/>
      <c r="L50" s="64"/>
    </row>
    <row r="51" ht="14.25">
      <c r="C51" s="65" t="s">
        <v>32</v>
      </c>
    </row>
    <row r="56" ht="20.25" customHeight="1">
      <c r="B56" s="69" t="s">
        <v>33</v>
      </c>
    </row>
    <row r="57" s="47" customFormat="1" ht="15" thickBot="1"/>
    <row r="58" spans="3:12" s="47" customFormat="1" ht="15" thickBot="1">
      <c r="C58" s="106">
        <v>2022</v>
      </c>
      <c r="D58" s="107"/>
      <c r="E58" s="107"/>
      <c r="F58" s="107"/>
      <c r="G58" s="107"/>
      <c r="H58" s="107"/>
      <c r="I58" s="107"/>
      <c r="J58" s="107"/>
      <c r="K58" s="107"/>
      <c r="L58" s="108"/>
    </row>
    <row r="59" spans="2:12" s="47" customFormat="1" ht="15" thickBot="1">
      <c r="B59" s="70" t="s">
        <v>34</v>
      </c>
      <c r="C59" s="109" t="s">
        <v>23</v>
      </c>
      <c r="D59" s="110"/>
      <c r="E59" s="109" t="s">
        <v>24</v>
      </c>
      <c r="F59" s="111"/>
      <c r="G59" s="109" t="s">
        <v>25</v>
      </c>
      <c r="H59" s="110"/>
      <c r="I59" s="111" t="s">
        <v>26</v>
      </c>
      <c r="J59" s="110"/>
      <c r="K59" s="111" t="s">
        <v>35</v>
      </c>
      <c r="L59" s="110"/>
    </row>
    <row r="60" spans="2:12" s="47" customFormat="1" ht="14.25">
      <c r="B60" s="71">
        <v>1</v>
      </c>
      <c r="C60" s="72" t="s">
        <v>36</v>
      </c>
      <c r="D60" s="73">
        <v>0.5094852085448404</v>
      </c>
      <c r="E60" s="72"/>
      <c r="F60" s="73"/>
      <c r="G60" s="72"/>
      <c r="H60" s="73"/>
      <c r="I60" s="72"/>
      <c r="J60" s="73"/>
      <c r="K60" s="72"/>
      <c r="L60" s="73"/>
    </row>
    <row r="61" spans="2:12" s="47" customFormat="1" ht="14.25">
      <c r="B61" s="74">
        <v>2</v>
      </c>
      <c r="C61" s="75" t="s">
        <v>44</v>
      </c>
      <c r="D61" s="76">
        <v>0.1074182546727983</v>
      </c>
      <c r="E61" s="75"/>
      <c r="F61" s="76"/>
      <c r="G61" s="75"/>
      <c r="H61" s="76"/>
      <c r="I61" s="75"/>
      <c r="J61" s="76"/>
      <c r="K61" s="75"/>
      <c r="L61" s="76"/>
    </row>
    <row r="62" spans="2:12" s="47" customFormat="1" ht="14.25">
      <c r="B62" s="74">
        <v>3</v>
      </c>
      <c r="C62" s="75" t="s">
        <v>40</v>
      </c>
      <c r="D62" s="76">
        <v>0.07007564440858935</v>
      </c>
      <c r="E62" s="75"/>
      <c r="F62" s="76"/>
      <c r="G62" s="75"/>
      <c r="H62" s="76"/>
      <c r="I62" s="75"/>
      <c r="J62" s="76"/>
      <c r="K62" s="75"/>
      <c r="L62" s="76"/>
    </row>
    <row r="63" spans="2:12" s="47" customFormat="1" ht="14.25">
      <c r="B63" s="74">
        <v>4</v>
      </c>
      <c r="C63" s="77" t="s">
        <v>45</v>
      </c>
      <c r="D63" s="78">
        <v>0.05350561590056451</v>
      </c>
      <c r="E63" s="75"/>
      <c r="F63" s="76"/>
      <c r="G63" s="75"/>
      <c r="H63" s="76"/>
      <c r="I63" s="75"/>
      <c r="J63" s="76"/>
      <c r="K63" s="75"/>
      <c r="L63" s="76"/>
    </row>
    <row r="64" spans="2:12" s="47" customFormat="1" ht="17.25" customHeight="1" thickBot="1">
      <c r="B64" s="79">
        <v>5</v>
      </c>
      <c r="C64" s="80" t="s">
        <v>67</v>
      </c>
      <c r="D64" s="81">
        <v>0.04221865619299549</v>
      </c>
      <c r="E64" s="82"/>
      <c r="F64" s="88"/>
      <c r="G64" s="82"/>
      <c r="H64" s="88"/>
      <c r="I64" s="82"/>
      <c r="J64" s="88"/>
      <c r="K64" s="82"/>
      <c r="L64" s="88"/>
    </row>
    <row r="65" spans="2:12" s="47" customFormat="1" ht="14.25">
      <c r="B65" s="84"/>
      <c r="C65" s="65" t="s">
        <v>22</v>
      </c>
      <c r="D65" s="85"/>
      <c r="E65" s="86"/>
      <c r="F65" s="85"/>
      <c r="G65" s="86"/>
      <c r="H65" s="85"/>
      <c r="I65" s="86"/>
      <c r="J65" s="85"/>
      <c r="K65" s="86"/>
      <c r="L65" s="87"/>
    </row>
    <row r="66" s="47" customFormat="1" ht="15" thickBot="1"/>
    <row r="67" spans="3:12" s="47" customFormat="1" ht="15" thickBot="1">
      <c r="C67" s="106">
        <v>2021</v>
      </c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s="47" customFormat="1" ht="15" thickBot="1">
      <c r="B68" s="70" t="s">
        <v>34</v>
      </c>
      <c r="C68" s="109" t="s">
        <v>23</v>
      </c>
      <c r="D68" s="110"/>
      <c r="E68" s="109" t="s">
        <v>24</v>
      </c>
      <c r="F68" s="111"/>
      <c r="G68" s="109" t="s">
        <v>25</v>
      </c>
      <c r="H68" s="110"/>
      <c r="I68" s="111" t="s">
        <v>26</v>
      </c>
      <c r="J68" s="110"/>
      <c r="K68" s="111" t="s">
        <v>35</v>
      </c>
      <c r="L68" s="110"/>
    </row>
    <row r="69" spans="2:12" s="47" customFormat="1" ht="14.25">
      <c r="B69" s="71">
        <v>1</v>
      </c>
      <c r="C69" s="72" t="s">
        <v>36</v>
      </c>
      <c r="D69" s="73">
        <v>0.27579800947818944</v>
      </c>
      <c r="E69" s="72" t="s">
        <v>36</v>
      </c>
      <c r="F69" s="73">
        <v>0.31818869392203886</v>
      </c>
      <c r="G69" s="72" t="s">
        <v>36</v>
      </c>
      <c r="H69" s="73">
        <v>0.6334634456786407</v>
      </c>
      <c r="I69" s="72" t="s">
        <v>36</v>
      </c>
      <c r="J69" s="73">
        <v>0.6975153657198928</v>
      </c>
      <c r="K69" s="72" t="s">
        <v>36</v>
      </c>
      <c r="L69" s="73">
        <v>0.5236996724460916</v>
      </c>
    </row>
    <row r="70" spans="2:12" s="47" customFormat="1" ht="14.25">
      <c r="B70" s="74">
        <v>2</v>
      </c>
      <c r="C70" s="75" t="s">
        <v>44</v>
      </c>
      <c r="D70" s="76">
        <v>0.15152155682985816</v>
      </c>
      <c r="E70" s="75" t="s">
        <v>37</v>
      </c>
      <c r="F70" s="76">
        <v>0.15220276302206162</v>
      </c>
      <c r="G70" s="75" t="s">
        <v>37</v>
      </c>
      <c r="H70" s="76">
        <v>0.1774464391791581</v>
      </c>
      <c r="I70" s="75" t="s">
        <v>73</v>
      </c>
      <c r="J70" s="76">
        <v>0.10635169909760826</v>
      </c>
      <c r="K70" s="75" t="s">
        <v>37</v>
      </c>
      <c r="L70" s="76">
        <v>0.09765287523738325</v>
      </c>
    </row>
    <row r="71" spans="2:12" s="47" customFormat="1" ht="14.25">
      <c r="B71" s="74">
        <v>3</v>
      </c>
      <c r="C71" s="75" t="s">
        <v>37</v>
      </c>
      <c r="D71" s="76">
        <v>0.10947691105577585</v>
      </c>
      <c r="E71" s="75" t="s">
        <v>67</v>
      </c>
      <c r="F71" s="76">
        <v>0.10126512277424186</v>
      </c>
      <c r="G71" s="75" t="s">
        <v>45</v>
      </c>
      <c r="H71" s="76">
        <v>0.06480566961284195</v>
      </c>
      <c r="I71" s="75" t="s">
        <v>45</v>
      </c>
      <c r="J71" s="76">
        <v>0.08263949208260678</v>
      </c>
      <c r="K71" s="75" t="s">
        <v>45</v>
      </c>
      <c r="L71" s="76">
        <v>0.08077749932551652</v>
      </c>
    </row>
    <row r="72" spans="2:12" s="47" customFormat="1" ht="14.25">
      <c r="B72" s="74">
        <v>4</v>
      </c>
      <c r="C72" s="77" t="s">
        <v>41</v>
      </c>
      <c r="D72" s="78">
        <v>0.08214670910640229</v>
      </c>
      <c r="E72" s="75" t="s">
        <v>45</v>
      </c>
      <c r="F72" s="76">
        <v>0.10012283896752767</v>
      </c>
      <c r="G72" s="75" t="s">
        <v>77</v>
      </c>
      <c r="H72" s="76">
        <v>0.04036978789443085</v>
      </c>
      <c r="I72" s="75" t="s">
        <v>39</v>
      </c>
      <c r="J72" s="76">
        <v>0.03247723390107137</v>
      </c>
      <c r="K72" s="75" t="s">
        <v>73</v>
      </c>
      <c r="L72" s="76">
        <v>0.0501613817182139</v>
      </c>
    </row>
    <row r="73" spans="2:12" s="47" customFormat="1" ht="17.25" customHeight="1" thickBot="1">
      <c r="B73" s="79">
        <v>5</v>
      </c>
      <c r="C73" s="80" t="s">
        <v>45</v>
      </c>
      <c r="D73" s="81">
        <v>0.07563291412180889</v>
      </c>
      <c r="E73" s="82" t="s">
        <v>39</v>
      </c>
      <c r="F73" s="88">
        <v>0.045599546563784364</v>
      </c>
      <c r="G73" s="82" t="s">
        <v>40</v>
      </c>
      <c r="H73" s="88">
        <v>0.02530302512305224</v>
      </c>
      <c r="I73" s="82" t="s">
        <v>37</v>
      </c>
      <c r="J73" s="88">
        <v>0.028126745626966227</v>
      </c>
      <c r="K73" s="82" t="s">
        <v>44</v>
      </c>
      <c r="L73" s="88">
        <v>0.04149623893400511</v>
      </c>
    </row>
    <row r="74" spans="2:12" s="47" customFormat="1" ht="14.25">
      <c r="B74" s="84"/>
      <c r="C74" s="65" t="s">
        <v>22</v>
      </c>
      <c r="D74" s="85"/>
      <c r="E74" s="86"/>
      <c r="F74" s="85"/>
      <c r="G74" s="86"/>
      <c r="H74" s="85"/>
      <c r="I74" s="86"/>
      <c r="J74" s="85"/>
      <c r="K74" s="86"/>
      <c r="L74" s="87"/>
    </row>
    <row r="75" s="47" customFormat="1" ht="15" thickBot="1"/>
    <row r="76" spans="3:12" s="47" customFormat="1" ht="15" thickBot="1">
      <c r="C76" s="106">
        <v>2020</v>
      </c>
      <c r="D76" s="107"/>
      <c r="E76" s="107"/>
      <c r="F76" s="107"/>
      <c r="G76" s="107"/>
      <c r="H76" s="107"/>
      <c r="I76" s="107"/>
      <c r="J76" s="107"/>
      <c r="K76" s="107"/>
      <c r="L76" s="108"/>
    </row>
    <row r="77" spans="2:12" s="47" customFormat="1" ht="15" thickBot="1">
      <c r="B77" s="70" t="s">
        <v>34</v>
      </c>
      <c r="C77" s="109" t="s">
        <v>23</v>
      </c>
      <c r="D77" s="110"/>
      <c r="E77" s="109" t="s">
        <v>24</v>
      </c>
      <c r="F77" s="111"/>
      <c r="G77" s="109" t="s">
        <v>25</v>
      </c>
      <c r="H77" s="110"/>
      <c r="I77" s="111" t="s">
        <v>26</v>
      </c>
      <c r="J77" s="110"/>
      <c r="K77" s="111" t="s">
        <v>35</v>
      </c>
      <c r="L77" s="110"/>
    </row>
    <row r="78" spans="2:12" s="47" customFormat="1" ht="14.25">
      <c r="B78" s="71">
        <v>1</v>
      </c>
      <c r="C78" s="72" t="s">
        <v>44</v>
      </c>
      <c r="D78" s="73">
        <v>0.2605435457200511</v>
      </c>
      <c r="E78" s="72" t="s">
        <v>44</v>
      </c>
      <c r="F78" s="73">
        <v>0.20149134571804939</v>
      </c>
      <c r="G78" s="72" t="s">
        <v>39</v>
      </c>
      <c r="H78" s="73">
        <v>0.1929083710340409</v>
      </c>
      <c r="I78" s="72" t="s">
        <v>36</v>
      </c>
      <c r="J78" s="73">
        <v>0.44461011657431565</v>
      </c>
      <c r="K78" s="72" t="s">
        <v>36</v>
      </c>
      <c r="L78" s="73">
        <v>0.24764420961138658</v>
      </c>
    </row>
    <row r="79" spans="2:12" s="47" customFormat="1" ht="14.25">
      <c r="B79" s="74">
        <v>2</v>
      </c>
      <c r="C79" s="75" t="s">
        <v>36</v>
      </c>
      <c r="D79" s="76">
        <v>0.22040660118577887</v>
      </c>
      <c r="E79" s="75" t="s">
        <v>39</v>
      </c>
      <c r="F79" s="76">
        <v>0.16473320587111506</v>
      </c>
      <c r="G79" s="75" t="s">
        <v>36</v>
      </c>
      <c r="H79" s="76">
        <v>0.14082049861840246</v>
      </c>
      <c r="I79" s="75" t="s">
        <v>46</v>
      </c>
      <c r="J79" s="76">
        <v>0.1414392279234344</v>
      </c>
      <c r="K79" s="75" t="s">
        <v>39</v>
      </c>
      <c r="L79" s="76">
        <v>0.14162887930396809</v>
      </c>
    </row>
    <row r="80" spans="2:12" s="47" customFormat="1" ht="14.25">
      <c r="B80" s="74">
        <v>3</v>
      </c>
      <c r="C80" s="75" t="s">
        <v>45</v>
      </c>
      <c r="D80" s="76">
        <v>0.09659653694666022</v>
      </c>
      <c r="E80" s="75" t="s">
        <v>73</v>
      </c>
      <c r="F80" s="76">
        <v>0.11714292132191524</v>
      </c>
      <c r="G80" s="75" t="s">
        <v>45</v>
      </c>
      <c r="H80" s="76">
        <v>0.1247568856568776</v>
      </c>
      <c r="I80" s="75" t="s">
        <v>39</v>
      </c>
      <c r="J80" s="76">
        <v>0.11267847645945205</v>
      </c>
      <c r="K80" s="75" t="s">
        <v>44</v>
      </c>
      <c r="L80" s="76">
        <v>0.12382275622049252</v>
      </c>
    </row>
    <row r="81" spans="2:12" s="47" customFormat="1" ht="21">
      <c r="B81" s="74">
        <v>4</v>
      </c>
      <c r="C81" s="77" t="s">
        <v>39</v>
      </c>
      <c r="D81" s="78">
        <v>0.07096652119114648</v>
      </c>
      <c r="E81" s="75" t="s">
        <v>53</v>
      </c>
      <c r="F81" s="76">
        <v>0.11647629129666451</v>
      </c>
      <c r="G81" s="75" t="s">
        <v>73</v>
      </c>
      <c r="H81" s="76">
        <v>0.12380281313837217</v>
      </c>
      <c r="I81" s="75" t="s">
        <v>44</v>
      </c>
      <c r="J81" s="76">
        <v>0.07778494314128905</v>
      </c>
      <c r="K81" s="75" t="s">
        <v>46</v>
      </c>
      <c r="L81" s="76">
        <v>0.09329715771142624</v>
      </c>
    </row>
    <row r="82" spans="2:12" s="47" customFormat="1" ht="17.25" customHeight="1" thickBot="1">
      <c r="B82" s="79">
        <v>5</v>
      </c>
      <c r="C82" s="80" t="s">
        <v>72</v>
      </c>
      <c r="D82" s="81">
        <v>0.05549305317983247</v>
      </c>
      <c r="E82" s="82" t="s">
        <v>46</v>
      </c>
      <c r="F82" s="88">
        <v>0.09742139007899699</v>
      </c>
      <c r="G82" s="82" t="s">
        <v>40</v>
      </c>
      <c r="H82" s="88">
        <v>0.09544042835563486</v>
      </c>
      <c r="I82" s="82" t="s">
        <v>47</v>
      </c>
      <c r="J82" s="88">
        <v>0.0518059163336406</v>
      </c>
      <c r="K82" s="82" t="s">
        <v>73</v>
      </c>
      <c r="L82" s="88">
        <v>0.07928886107305266</v>
      </c>
    </row>
    <row r="83" spans="2:12" s="47" customFormat="1" ht="14.25">
      <c r="B83" s="84"/>
      <c r="C83" s="65" t="s">
        <v>22</v>
      </c>
      <c r="D83" s="85"/>
      <c r="E83" s="86"/>
      <c r="F83" s="85"/>
      <c r="G83" s="86"/>
      <c r="H83" s="85"/>
      <c r="I83" s="86"/>
      <c r="J83" s="85"/>
      <c r="K83" s="86"/>
      <c r="L83" s="87"/>
    </row>
    <row r="84" s="47" customFormat="1" ht="15" thickBot="1"/>
    <row r="85" spans="3:12" s="47" customFormat="1" ht="15" thickBot="1">
      <c r="C85" s="106">
        <v>2019</v>
      </c>
      <c r="D85" s="107"/>
      <c r="E85" s="107"/>
      <c r="F85" s="107"/>
      <c r="G85" s="107"/>
      <c r="H85" s="107"/>
      <c r="I85" s="107"/>
      <c r="J85" s="107"/>
      <c r="K85" s="107"/>
      <c r="L85" s="108"/>
    </row>
    <row r="86" spans="2:12" s="47" customFormat="1" ht="15" thickBot="1">
      <c r="B86" s="70" t="s">
        <v>34</v>
      </c>
      <c r="C86" s="109" t="s">
        <v>23</v>
      </c>
      <c r="D86" s="110"/>
      <c r="E86" s="109" t="s">
        <v>24</v>
      </c>
      <c r="F86" s="111"/>
      <c r="G86" s="109" t="s">
        <v>25</v>
      </c>
      <c r="H86" s="110"/>
      <c r="I86" s="111" t="s">
        <v>26</v>
      </c>
      <c r="J86" s="110"/>
      <c r="K86" s="111" t="s">
        <v>35</v>
      </c>
      <c r="L86" s="110"/>
    </row>
    <row r="87" spans="2:12" s="47" customFormat="1" ht="14.25">
      <c r="B87" s="71">
        <v>1</v>
      </c>
      <c r="C87" s="72" t="s">
        <v>36</v>
      </c>
      <c r="D87" s="73">
        <v>0.7794704019703806</v>
      </c>
      <c r="E87" s="72" t="s">
        <v>36</v>
      </c>
      <c r="F87" s="73">
        <v>0.7757291922439551</v>
      </c>
      <c r="G87" s="72" t="s">
        <v>41</v>
      </c>
      <c r="H87" s="73">
        <v>0.5203159301376207</v>
      </c>
      <c r="I87" s="72" t="s">
        <v>36</v>
      </c>
      <c r="J87" s="73">
        <v>0.8929675660488363</v>
      </c>
      <c r="K87" s="72" t="s">
        <v>36</v>
      </c>
      <c r="L87" s="73">
        <v>0.8511563258102829</v>
      </c>
    </row>
    <row r="88" spans="2:12" s="47" customFormat="1" ht="14.25">
      <c r="B88" s="74">
        <v>2</v>
      </c>
      <c r="C88" s="75" t="s">
        <v>39</v>
      </c>
      <c r="D88" s="76">
        <v>0.07309911565923656</v>
      </c>
      <c r="E88" s="75" t="s">
        <v>42</v>
      </c>
      <c r="F88" s="76">
        <v>0.05062003001978179</v>
      </c>
      <c r="G88" s="75" t="s">
        <v>37</v>
      </c>
      <c r="H88" s="76">
        <v>0.16068087525967303</v>
      </c>
      <c r="I88" s="75" t="s">
        <v>40</v>
      </c>
      <c r="J88" s="76">
        <v>0.034191498460984876</v>
      </c>
      <c r="K88" s="75" t="s">
        <v>42</v>
      </c>
      <c r="L88" s="76">
        <v>0.025683472337731213</v>
      </c>
    </row>
    <row r="89" spans="2:12" s="47" customFormat="1" ht="14.25">
      <c r="B89" s="74">
        <v>3</v>
      </c>
      <c r="C89" s="75" t="s">
        <v>43</v>
      </c>
      <c r="D89" s="76">
        <v>0.027675786794564526</v>
      </c>
      <c r="E89" s="75" t="s">
        <v>37</v>
      </c>
      <c r="F89" s="76">
        <v>0.04906243081749424</v>
      </c>
      <c r="G89" s="75" t="s">
        <v>36</v>
      </c>
      <c r="H89" s="76">
        <v>0.0913607626690251</v>
      </c>
      <c r="I89" s="75" t="s">
        <v>66</v>
      </c>
      <c r="J89" s="76">
        <v>0.02393132571299934</v>
      </c>
      <c r="K89" s="75" t="s">
        <v>66</v>
      </c>
      <c r="L89" s="76">
        <v>0.02381225458262717</v>
      </c>
    </row>
    <row r="90" spans="2:12" s="47" customFormat="1" ht="14.25">
      <c r="B90" s="74">
        <v>4</v>
      </c>
      <c r="C90" s="77" t="s">
        <v>66</v>
      </c>
      <c r="D90" s="78">
        <v>0.020866807965035032</v>
      </c>
      <c r="E90" s="75" t="s">
        <v>43</v>
      </c>
      <c r="F90" s="76">
        <v>0.03946021157907684</v>
      </c>
      <c r="G90" s="75" t="s">
        <v>61</v>
      </c>
      <c r="H90" s="76">
        <v>0.08931536986050374</v>
      </c>
      <c r="I90" s="75" t="s">
        <v>49</v>
      </c>
      <c r="J90" s="76">
        <v>0.011985867511156408</v>
      </c>
      <c r="K90" s="75" t="s">
        <v>39</v>
      </c>
      <c r="L90" s="76">
        <v>0.017567389883269047</v>
      </c>
    </row>
    <row r="91" spans="2:12" s="47" customFormat="1" ht="17.25" customHeight="1" thickBot="1">
      <c r="B91" s="79">
        <v>5</v>
      </c>
      <c r="C91" s="80" t="s">
        <v>53</v>
      </c>
      <c r="D91" s="81">
        <v>0.01848332381547508</v>
      </c>
      <c r="E91" s="82" t="s">
        <v>66</v>
      </c>
      <c r="F91" s="88">
        <v>0.02965973028334442</v>
      </c>
      <c r="G91" s="82" t="s">
        <v>67</v>
      </c>
      <c r="H91" s="88">
        <v>0.035549596010878426</v>
      </c>
      <c r="I91" s="82" t="s">
        <v>42</v>
      </c>
      <c r="J91" s="88">
        <v>0.01176470891672543</v>
      </c>
      <c r="K91" s="82" t="s">
        <v>40</v>
      </c>
      <c r="L91" s="88">
        <v>0.015800820530975288</v>
      </c>
    </row>
    <row r="92" spans="2:12" s="47" customFormat="1" ht="14.25">
      <c r="B92" s="84"/>
      <c r="C92" s="65" t="s">
        <v>22</v>
      </c>
      <c r="D92" s="85"/>
      <c r="E92" s="86"/>
      <c r="F92" s="85"/>
      <c r="G92" s="86"/>
      <c r="H92" s="85"/>
      <c r="I92" s="86"/>
      <c r="J92" s="85"/>
      <c r="K92" s="86"/>
      <c r="L92" s="87"/>
    </row>
    <row r="93" ht="15" thickBot="1"/>
    <row r="94" spans="3:12" ht="15" thickBot="1">
      <c r="C94" s="106">
        <v>2018</v>
      </c>
      <c r="D94" s="107"/>
      <c r="E94" s="107"/>
      <c r="F94" s="107"/>
      <c r="G94" s="107"/>
      <c r="H94" s="107"/>
      <c r="I94" s="107"/>
      <c r="J94" s="107"/>
      <c r="K94" s="107"/>
      <c r="L94" s="108"/>
    </row>
    <row r="95" spans="2:12" ht="15" thickBot="1">
      <c r="B95" s="70" t="s">
        <v>34</v>
      </c>
      <c r="C95" s="109" t="s">
        <v>23</v>
      </c>
      <c r="D95" s="110"/>
      <c r="E95" s="109" t="s">
        <v>24</v>
      </c>
      <c r="F95" s="111"/>
      <c r="G95" s="109" t="s">
        <v>25</v>
      </c>
      <c r="H95" s="110"/>
      <c r="I95" s="111" t="s">
        <v>26</v>
      </c>
      <c r="J95" s="110"/>
      <c r="K95" s="111" t="s">
        <v>35</v>
      </c>
      <c r="L95" s="110"/>
    </row>
    <row r="96" spans="2:12" ht="14.25">
      <c r="B96" s="71">
        <v>1</v>
      </c>
      <c r="C96" s="72" t="s">
        <v>36</v>
      </c>
      <c r="D96" s="73">
        <v>0.3450814781520373</v>
      </c>
      <c r="E96" s="72" t="s">
        <v>36</v>
      </c>
      <c r="F96" s="73">
        <v>0.37794286327257526</v>
      </c>
      <c r="G96" s="72" t="s">
        <v>36</v>
      </c>
      <c r="H96" s="73">
        <v>0.47010765937602944</v>
      </c>
      <c r="I96" s="72" t="s">
        <v>36</v>
      </c>
      <c r="J96" s="73">
        <v>0.6808304318366962</v>
      </c>
      <c r="K96" s="72" t="s">
        <v>36</v>
      </c>
      <c r="L96" s="73">
        <v>0.49513048499381274</v>
      </c>
    </row>
    <row r="97" spans="2:12" ht="21">
      <c r="B97" s="74">
        <v>2</v>
      </c>
      <c r="C97" s="75" t="s">
        <v>37</v>
      </c>
      <c r="D97" s="76">
        <v>0.26412044352561703</v>
      </c>
      <c r="E97" s="75" t="s">
        <v>38</v>
      </c>
      <c r="F97" s="76">
        <v>0.14308796107453506</v>
      </c>
      <c r="G97" s="75" t="s">
        <v>37</v>
      </c>
      <c r="H97" s="76">
        <v>0.1288680041699089</v>
      </c>
      <c r="I97" s="75" t="s">
        <v>53</v>
      </c>
      <c r="J97" s="76">
        <v>0.09251704165716146</v>
      </c>
      <c r="K97" s="75" t="s">
        <v>37</v>
      </c>
      <c r="L97" s="76">
        <v>0.1117177506884006</v>
      </c>
    </row>
    <row r="98" spans="2:12" ht="14.25">
      <c r="B98" s="74">
        <v>3</v>
      </c>
      <c r="C98" s="75" t="s">
        <v>38</v>
      </c>
      <c r="D98" s="76">
        <v>0.19863110296627698</v>
      </c>
      <c r="E98" s="75" t="s">
        <v>37</v>
      </c>
      <c r="F98" s="76">
        <v>0.1200569970727014</v>
      </c>
      <c r="G98" s="75" t="s">
        <v>39</v>
      </c>
      <c r="H98" s="76">
        <v>0.11513064463330609</v>
      </c>
      <c r="I98" s="75" t="s">
        <v>43</v>
      </c>
      <c r="J98" s="76">
        <v>0.06519943198656426</v>
      </c>
      <c r="K98" s="75" t="s">
        <v>38</v>
      </c>
      <c r="L98" s="76">
        <v>0.07806319533549255</v>
      </c>
    </row>
    <row r="99" spans="2:12" ht="14.25">
      <c r="B99" s="74">
        <v>4</v>
      </c>
      <c r="C99" s="77" t="s">
        <v>39</v>
      </c>
      <c r="D99" s="78">
        <v>0.0717448905857662</v>
      </c>
      <c r="E99" s="75" t="s">
        <v>40</v>
      </c>
      <c r="F99" s="76">
        <v>0.08319910072338373</v>
      </c>
      <c r="G99" s="75" t="s">
        <v>41</v>
      </c>
      <c r="H99" s="76">
        <v>0.06796744678681842</v>
      </c>
      <c r="I99" s="75" t="s">
        <v>39</v>
      </c>
      <c r="J99" s="76">
        <v>0.050018842464118925</v>
      </c>
      <c r="K99" s="75" t="s">
        <v>39</v>
      </c>
      <c r="L99" s="76">
        <v>0.0653974645877597</v>
      </c>
    </row>
    <row r="100" spans="2:12" ht="15" thickBot="1">
      <c r="B100" s="79">
        <v>5</v>
      </c>
      <c r="C100" s="80" t="s">
        <v>41</v>
      </c>
      <c r="D100" s="81">
        <v>0.036808491730868045</v>
      </c>
      <c r="E100" s="82" t="s">
        <v>39</v>
      </c>
      <c r="F100" s="83">
        <v>0.047735844166709354</v>
      </c>
      <c r="G100" s="82" t="s">
        <v>42</v>
      </c>
      <c r="H100" s="83">
        <v>0.05275083828386524</v>
      </c>
      <c r="I100" s="82" t="s">
        <v>41</v>
      </c>
      <c r="J100" s="83">
        <v>0.030800316687012608</v>
      </c>
      <c r="K100" s="82" t="s">
        <v>41</v>
      </c>
      <c r="L100" s="83">
        <v>0.03818698638688652</v>
      </c>
    </row>
    <row r="101" spans="2:12" ht="14.25">
      <c r="B101" s="84"/>
      <c r="C101" s="65" t="s">
        <v>22</v>
      </c>
      <c r="D101" s="85"/>
      <c r="E101" s="86"/>
      <c r="F101" s="85"/>
      <c r="G101" s="86"/>
      <c r="H101" s="85"/>
      <c r="I101" s="86"/>
      <c r="J101" s="85"/>
      <c r="K101" s="86"/>
      <c r="L101" s="87"/>
    </row>
    <row r="102" ht="15" thickBot="1"/>
    <row r="103" spans="3:12" ht="15" thickBot="1">
      <c r="C103" s="106">
        <v>2017</v>
      </c>
      <c r="D103" s="107"/>
      <c r="E103" s="107"/>
      <c r="F103" s="107"/>
      <c r="G103" s="107"/>
      <c r="H103" s="107"/>
      <c r="I103" s="107"/>
      <c r="J103" s="107"/>
      <c r="K103" s="107"/>
      <c r="L103" s="108"/>
    </row>
    <row r="104" spans="2:12" ht="15" thickBot="1">
      <c r="B104" s="70" t="s">
        <v>34</v>
      </c>
      <c r="C104" s="109" t="s">
        <v>23</v>
      </c>
      <c r="D104" s="110"/>
      <c r="E104" s="109" t="s">
        <v>24</v>
      </c>
      <c r="F104" s="111"/>
      <c r="G104" s="109" t="s">
        <v>25</v>
      </c>
      <c r="H104" s="110"/>
      <c r="I104" s="111" t="s">
        <v>26</v>
      </c>
      <c r="J104" s="110"/>
      <c r="K104" s="111" t="s">
        <v>35</v>
      </c>
      <c r="L104" s="110"/>
    </row>
    <row r="105" spans="2:12" ht="14.25">
      <c r="B105" s="71">
        <v>1</v>
      </c>
      <c r="C105" s="72" t="s">
        <v>36</v>
      </c>
      <c r="D105" s="73">
        <v>0.5068521876931589</v>
      </c>
      <c r="E105" s="72" t="s">
        <v>37</v>
      </c>
      <c r="F105" s="73">
        <v>0.657055487971242</v>
      </c>
      <c r="G105" s="72" t="s">
        <v>37</v>
      </c>
      <c r="H105" s="73">
        <v>0.1495413044465611</v>
      </c>
      <c r="I105" s="72" t="s">
        <v>36</v>
      </c>
      <c r="J105" s="73">
        <v>0.5819598614992095</v>
      </c>
      <c r="K105" s="72" t="s">
        <v>36</v>
      </c>
      <c r="L105" s="73">
        <v>0.33834226690088115</v>
      </c>
    </row>
    <row r="106" spans="2:12" ht="14.25">
      <c r="B106" s="74">
        <v>2</v>
      </c>
      <c r="C106" s="75" t="s">
        <v>37</v>
      </c>
      <c r="D106" s="76">
        <v>0.23710220169419424</v>
      </c>
      <c r="E106" s="75" t="s">
        <v>38</v>
      </c>
      <c r="F106" s="76">
        <v>0.18961513383586753</v>
      </c>
      <c r="G106" s="75" t="s">
        <v>39</v>
      </c>
      <c r="H106" s="76">
        <v>0.1445904852481698</v>
      </c>
      <c r="I106" s="75" t="s">
        <v>43</v>
      </c>
      <c r="J106" s="76">
        <v>0.11062143465016301</v>
      </c>
      <c r="K106" s="75" t="s">
        <v>37</v>
      </c>
      <c r="L106" s="76">
        <v>0.2202350518583905</v>
      </c>
    </row>
    <row r="107" spans="2:12" ht="14.25">
      <c r="B107" s="74">
        <v>3</v>
      </c>
      <c r="C107" s="75" t="s">
        <v>42</v>
      </c>
      <c r="D107" s="76">
        <v>0.10086400782099667</v>
      </c>
      <c r="E107" s="75" t="s">
        <v>42</v>
      </c>
      <c r="F107" s="76">
        <v>0.07532217720287146</v>
      </c>
      <c r="G107" s="75" t="s">
        <v>44</v>
      </c>
      <c r="H107" s="76">
        <v>0.10464401461732754</v>
      </c>
      <c r="I107" s="75" t="s">
        <v>39</v>
      </c>
      <c r="J107" s="76">
        <v>0.07145624356232654</v>
      </c>
      <c r="K107" s="75" t="s">
        <v>39</v>
      </c>
      <c r="L107" s="76">
        <v>0.080246474945054</v>
      </c>
    </row>
    <row r="108" spans="2:12" ht="14.25">
      <c r="B108" s="74">
        <v>4</v>
      </c>
      <c r="C108" s="77" t="s">
        <v>39</v>
      </c>
      <c r="D108" s="78">
        <v>0.06895149192413477</v>
      </c>
      <c r="E108" s="75" t="s">
        <v>39</v>
      </c>
      <c r="F108" s="76">
        <v>0.027182775611401953</v>
      </c>
      <c r="G108" s="75" t="s">
        <v>41</v>
      </c>
      <c r="H108" s="76">
        <v>0.09405580597219408</v>
      </c>
      <c r="I108" s="75" t="s">
        <v>44</v>
      </c>
      <c r="J108" s="76">
        <v>0.04387728514570252</v>
      </c>
      <c r="K108" s="75" t="s">
        <v>42</v>
      </c>
      <c r="L108" s="76">
        <v>0.07340791295422365</v>
      </c>
    </row>
    <row r="109" spans="2:12" ht="15" thickBot="1">
      <c r="B109" s="79">
        <v>5</v>
      </c>
      <c r="C109" s="80" t="s">
        <v>38</v>
      </c>
      <c r="D109" s="81">
        <v>0.042946926017106736</v>
      </c>
      <c r="E109" s="82" t="s">
        <v>45</v>
      </c>
      <c r="F109" s="83">
        <v>0.022091460165099414</v>
      </c>
      <c r="G109" s="82" t="s">
        <v>46</v>
      </c>
      <c r="H109" s="83">
        <v>0.0923386031019791</v>
      </c>
      <c r="I109" s="82" t="s">
        <v>47</v>
      </c>
      <c r="J109" s="83">
        <v>0.04062515387652576</v>
      </c>
      <c r="K109" s="82" t="s">
        <v>38</v>
      </c>
      <c r="L109" s="83">
        <v>0.06463687370603093</v>
      </c>
    </row>
    <row r="110" spans="2:12" ht="14.25">
      <c r="B110" s="84"/>
      <c r="C110" s="65" t="s">
        <v>22</v>
      </c>
      <c r="D110" s="85"/>
      <c r="E110" s="86"/>
      <c r="F110" s="85"/>
      <c r="G110" s="86"/>
      <c r="H110" s="85"/>
      <c r="I110" s="86"/>
      <c r="J110" s="85"/>
      <c r="K110" s="86"/>
      <c r="L110" s="87"/>
    </row>
    <row r="111" ht="15" thickBot="1"/>
    <row r="112" spans="3:12" ht="15" thickBot="1">
      <c r="C112" s="106">
        <v>2016</v>
      </c>
      <c r="D112" s="107"/>
      <c r="E112" s="107"/>
      <c r="F112" s="107"/>
      <c r="G112" s="107"/>
      <c r="H112" s="107"/>
      <c r="I112" s="107"/>
      <c r="J112" s="107"/>
      <c r="K112" s="107"/>
      <c r="L112" s="108"/>
    </row>
    <row r="113" spans="2:12" ht="15" thickBot="1">
      <c r="B113" s="70" t="s">
        <v>34</v>
      </c>
      <c r="C113" s="109" t="s">
        <v>23</v>
      </c>
      <c r="D113" s="110"/>
      <c r="E113" s="109" t="s">
        <v>24</v>
      </c>
      <c r="F113" s="111"/>
      <c r="G113" s="109" t="s">
        <v>25</v>
      </c>
      <c r="H113" s="110"/>
      <c r="I113" s="111" t="s">
        <v>26</v>
      </c>
      <c r="J113" s="110"/>
      <c r="K113" s="111" t="s">
        <v>35</v>
      </c>
      <c r="L113" s="110"/>
    </row>
    <row r="114" spans="2:12" ht="14.25">
      <c r="B114" s="71">
        <v>1</v>
      </c>
      <c r="C114" s="72" t="s">
        <v>36</v>
      </c>
      <c r="D114" s="73">
        <v>0.4975840345718924</v>
      </c>
      <c r="E114" s="72" t="s">
        <v>36</v>
      </c>
      <c r="F114" s="73">
        <v>0.48909189400418346</v>
      </c>
      <c r="G114" s="72" t="s">
        <v>36</v>
      </c>
      <c r="H114" s="73">
        <v>0.5494551513767455</v>
      </c>
      <c r="I114" s="72" t="s">
        <v>36</v>
      </c>
      <c r="J114" s="73">
        <v>0.5141831687962637</v>
      </c>
      <c r="K114" s="72" t="s">
        <v>36</v>
      </c>
      <c r="L114" s="73">
        <v>0.5124818654638423</v>
      </c>
    </row>
    <row r="115" spans="2:12" ht="14.25">
      <c r="B115" s="74">
        <v>2</v>
      </c>
      <c r="C115" s="75" t="s">
        <v>37</v>
      </c>
      <c r="D115" s="76">
        <v>0.16063309851729868</v>
      </c>
      <c r="E115" s="75" t="s">
        <v>37</v>
      </c>
      <c r="F115" s="76">
        <v>0.39818527042000007</v>
      </c>
      <c r="G115" s="75" t="s">
        <v>37</v>
      </c>
      <c r="H115" s="76">
        <v>0.35227782867134794</v>
      </c>
      <c r="I115" s="75" t="s">
        <v>37</v>
      </c>
      <c r="J115" s="76">
        <v>0.34998848752885153</v>
      </c>
      <c r="K115" s="75" t="s">
        <v>37</v>
      </c>
      <c r="L115" s="76">
        <v>0.32204713573458743</v>
      </c>
    </row>
    <row r="116" spans="2:12" ht="14.25">
      <c r="B116" s="74">
        <v>3</v>
      </c>
      <c r="C116" s="75" t="s">
        <v>39</v>
      </c>
      <c r="D116" s="76">
        <v>0.11397185458560519</v>
      </c>
      <c r="E116" s="75" t="s">
        <v>41</v>
      </c>
      <c r="F116" s="76">
        <v>0.03207013009968783</v>
      </c>
      <c r="G116" s="75" t="s">
        <v>48</v>
      </c>
      <c r="H116" s="76">
        <v>0.01872343449890229</v>
      </c>
      <c r="I116" s="75" t="s">
        <v>41</v>
      </c>
      <c r="J116" s="76">
        <v>0.0559006209873383</v>
      </c>
      <c r="K116" s="75" t="s">
        <v>41</v>
      </c>
      <c r="L116" s="76">
        <v>0.04252531533396801</v>
      </c>
    </row>
    <row r="117" spans="2:12" ht="14.25">
      <c r="B117" s="74">
        <v>4</v>
      </c>
      <c r="C117" s="77" t="s">
        <v>38</v>
      </c>
      <c r="D117" s="78">
        <v>0.061116987933613524</v>
      </c>
      <c r="E117" s="75" t="s">
        <v>49</v>
      </c>
      <c r="F117" s="76">
        <v>0.018666309107090204</v>
      </c>
      <c r="G117" s="75" t="s">
        <v>50</v>
      </c>
      <c r="H117" s="76">
        <v>0.018226484405892546</v>
      </c>
      <c r="I117" s="75" t="s">
        <v>47</v>
      </c>
      <c r="J117" s="76">
        <v>0.023668350152376463</v>
      </c>
      <c r="K117" s="75" t="s">
        <v>39</v>
      </c>
      <c r="L117" s="76">
        <v>0.023229634497507697</v>
      </c>
    </row>
    <row r="118" spans="2:12" ht="15" thickBot="1">
      <c r="B118" s="79">
        <v>5</v>
      </c>
      <c r="C118" s="80" t="s">
        <v>41</v>
      </c>
      <c r="D118" s="81">
        <v>0.050946046557057006</v>
      </c>
      <c r="E118" s="82" t="s">
        <v>50</v>
      </c>
      <c r="F118" s="83">
        <v>0.017335205459290716</v>
      </c>
      <c r="G118" s="82" t="s">
        <v>41</v>
      </c>
      <c r="H118" s="83">
        <v>0.018059301760878475</v>
      </c>
      <c r="I118" s="82" t="s">
        <v>45</v>
      </c>
      <c r="J118" s="83">
        <v>0.017530914915216692</v>
      </c>
      <c r="K118" s="82" t="s">
        <v>45</v>
      </c>
      <c r="L118" s="83">
        <v>0.01662615839468803</v>
      </c>
    </row>
    <row r="119" spans="2:12" ht="14.25">
      <c r="B119" s="84"/>
      <c r="C119" s="65" t="s">
        <v>22</v>
      </c>
      <c r="D119" s="85"/>
      <c r="E119" s="86"/>
      <c r="F119" s="85"/>
      <c r="G119" s="86"/>
      <c r="H119" s="85"/>
      <c r="I119" s="86"/>
      <c r="J119" s="85"/>
      <c r="K119" s="86"/>
      <c r="L119" s="87"/>
    </row>
    <row r="120" ht="15" thickBot="1"/>
    <row r="121" spans="3:12" ht="15" thickBot="1">
      <c r="C121" s="106">
        <v>2015</v>
      </c>
      <c r="D121" s="107"/>
      <c r="E121" s="107"/>
      <c r="F121" s="107"/>
      <c r="G121" s="107"/>
      <c r="H121" s="107"/>
      <c r="I121" s="107"/>
      <c r="J121" s="107"/>
      <c r="K121" s="107"/>
      <c r="L121" s="108"/>
    </row>
    <row r="122" spans="2:12" ht="15" thickBot="1">
      <c r="B122" s="70" t="s">
        <v>34</v>
      </c>
      <c r="C122" s="109" t="s">
        <v>23</v>
      </c>
      <c r="D122" s="110"/>
      <c r="E122" s="109" t="s">
        <v>24</v>
      </c>
      <c r="F122" s="111"/>
      <c r="G122" s="109" t="s">
        <v>25</v>
      </c>
      <c r="H122" s="110"/>
      <c r="I122" s="111" t="s">
        <v>26</v>
      </c>
      <c r="J122" s="110"/>
      <c r="K122" s="111" t="s">
        <v>35</v>
      </c>
      <c r="L122" s="110"/>
    </row>
    <row r="123" spans="2:12" ht="14.25">
      <c r="B123" s="71">
        <v>1</v>
      </c>
      <c r="C123" s="72" t="s">
        <v>36</v>
      </c>
      <c r="D123" s="73">
        <v>0.5205874758877185</v>
      </c>
      <c r="E123" s="72" t="s">
        <v>36</v>
      </c>
      <c r="F123" s="73">
        <v>0.4278767964782568</v>
      </c>
      <c r="G123" s="72" t="s">
        <v>36</v>
      </c>
      <c r="H123" s="73">
        <v>0.5218399677037021</v>
      </c>
      <c r="I123" s="72" t="s">
        <v>36</v>
      </c>
      <c r="J123" s="73">
        <v>0.47310161312986176</v>
      </c>
      <c r="K123" s="72" t="s">
        <v>36</v>
      </c>
      <c r="L123" s="73">
        <v>0.4973344195730534</v>
      </c>
    </row>
    <row r="124" spans="2:12" ht="14.25">
      <c r="B124" s="74">
        <v>2</v>
      </c>
      <c r="C124" s="75" t="s">
        <v>44</v>
      </c>
      <c r="D124" s="76">
        <v>0.13622305299127022</v>
      </c>
      <c r="E124" s="75" t="s">
        <v>39</v>
      </c>
      <c r="F124" s="76">
        <v>0.22094287223201572</v>
      </c>
      <c r="G124" s="75" t="s">
        <v>39</v>
      </c>
      <c r="H124" s="76">
        <v>0.11623450333267234</v>
      </c>
      <c r="I124" s="75" t="s">
        <v>39</v>
      </c>
      <c r="J124" s="76">
        <v>0.1141282033390304</v>
      </c>
      <c r="K124" s="75" t="s">
        <v>39</v>
      </c>
      <c r="L124" s="76">
        <v>0.12395188238404356</v>
      </c>
    </row>
    <row r="125" spans="2:12" ht="14.25">
      <c r="B125" s="74">
        <v>3</v>
      </c>
      <c r="C125" s="75" t="s">
        <v>39</v>
      </c>
      <c r="D125" s="76">
        <v>0.10921708019778317</v>
      </c>
      <c r="E125" s="75" t="s">
        <v>44</v>
      </c>
      <c r="F125" s="76">
        <v>0.11843453874516334</v>
      </c>
      <c r="G125" s="75" t="s">
        <v>41</v>
      </c>
      <c r="H125" s="76">
        <v>0.1031452401501314</v>
      </c>
      <c r="I125" s="75" t="s">
        <v>38</v>
      </c>
      <c r="J125" s="76">
        <v>0.1071597173082526</v>
      </c>
      <c r="K125" s="75" t="s">
        <v>41</v>
      </c>
      <c r="L125" s="76">
        <v>0.07772030788281845</v>
      </c>
    </row>
    <row r="126" spans="2:12" ht="21">
      <c r="B126" s="74">
        <v>4</v>
      </c>
      <c r="C126" s="75" t="s">
        <v>51</v>
      </c>
      <c r="D126" s="76">
        <v>0.06650142469391138</v>
      </c>
      <c r="E126" s="75" t="s">
        <v>41</v>
      </c>
      <c r="F126" s="76">
        <v>0.09499349934848132</v>
      </c>
      <c r="G126" s="75" t="s">
        <v>52</v>
      </c>
      <c r="H126" s="76">
        <v>0.0758996944607743</v>
      </c>
      <c r="I126" s="75" t="s">
        <v>53</v>
      </c>
      <c r="J126" s="76">
        <v>0.07965660544577918</v>
      </c>
      <c r="K126" s="75" t="s">
        <v>44</v>
      </c>
      <c r="L126" s="76">
        <v>0.06964656582077729</v>
      </c>
    </row>
    <row r="127" spans="2:12" ht="15" thickBot="1">
      <c r="B127" s="79">
        <v>5</v>
      </c>
      <c r="C127" s="82" t="s">
        <v>41</v>
      </c>
      <c r="D127" s="83">
        <v>0.042976801483150584</v>
      </c>
      <c r="E127" s="82" t="s">
        <v>54</v>
      </c>
      <c r="F127" s="83">
        <v>0.08571973962924338</v>
      </c>
      <c r="G127" s="82" t="s">
        <v>46</v>
      </c>
      <c r="H127" s="88">
        <v>0.053509529057051954</v>
      </c>
      <c r="I127" s="82" t="s">
        <v>52</v>
      </c>
      <c r="J127" s="83">
        <v>0.07071050228322813</v>
      </c>
      <c r="K127" s="82" t="s">
        <v>52</v>
      </c>
      <c r="L127" s="83">
        <v>0.048518342585018324</v>
      </c>
    </row>
    <row r="128" spans="2:12" ht="14.25">
      <c r="B128" s="84"/>
      <c r="C128" s="65" t="s">
        <v>22</v>
      </c>
      <c r="D128" s="85"/>
      <c r="E128" s="86"/>
      <c r="F128" s="85"/>
      <c r="G128" s="86"/>
      <c r="H128" s="85"/>
      <c r="I128" s="86"/>
      <c r="J128" s="85"/>
      <c r="K128" s="86"/>
      <c r="L128" s="87"/>
    </row>
    <row r="129" ht="15" thickBot="1"/>
    <row r="130" spans="3:12" ht="15" thickBot="1">
      <c r="C130" s="106">
        <v>2014</v>
      </c>
      <c r="D130" s="107"/>
      <c r="E130" s="107"/>
      <c r="F130" s="107"/>
      <c r="G130" s="107"/>
      <c r="H130" s="107"/>
      <c r="I130" s="107"/>
      <c r="J130" s="107"/>
      <c r="K130" s="107"/>
      <c r="L130" s="108"/>
    </row>
    <row r="131" spans="2:12" ht="15" thickBot="1">
      <c r="B131" s="70" t="s">
        <v>34</v>
      </c>
      <c r="C131" s="109" t="s">
        <v>23</v>
      </c>
      <c r="D131" s="110"/>
      <c r="E131" s="109" t="s">
        <v>24</v>
      </c>
      <c r="F131" s="111"/>
      <c r="G131" s="109" t="s">
        <v>25</v>
      </c>
      <c r="H131" s="110"/>
      <c r="I131" s="111" t="s">
        <v>26</v>
      </c>
      <c r="J131" s="110"/>
      <c r="K131" s="111" t="s">
        <v>35</v>
      </c>
      <c r="L131" s="110"/>
    </row>
    <row r="132" spans="2:12" ht="14.25">
      <c r="B132" s="71">
        <v>1</v>
      </c>
      <c r="C132" s="72" t="s">
        <v>36</v>
      </c>
      <c r="D132" s="73">
        <v>0.7980880892193033</v>
      </c>
      <c r="E132" s="72" t="s">
        <v>36</v>
      </c>
      <c r="F132" s="73">
        <v>0.6498791916849123</v>
      </c>
      <c r="G132" s="72" t="s">
        <v>36</v>
      </c>
      <c r="H132" s="73">
        <v>0.8188816494622483</v>
      </c>
      <c r="I132" s="72" t="s">
        <v>36</v>
      </c>
      <c r="J132" s="73">
        <v>0.9375434745096198</v>
      </c>
      <c r="K132" s="72" t="s">
        <v>36</v>
      </c>
      <c r="L132" s="73">
        <v>0.8193828634803978</v>
      </c>
    </row>
    <row r="133" spans="2:12" ht="14.25">
      <c r="B133" s="74">
        <v>2</v>
      </c>
      <c r="C133" s="75" t="s">
        <v>51</v>
      </c>
      <c r="D133" s="76">
        <v>0.14767932994960187</v>
      </c>
      <c r="E133" s="75" t="s">
        <v>51</v>
      </c>
      <c r="F133" s="76">
        <v>0.14163160154386542</v>
      </c>
      <c r="G133" s="75" t="s">
        <v>51</v>
      </c>
      <c r="H133" s="76">
        <v>0.0758861364284285</v>
      </c>
      <c r="I133" s="75" t="s">
        <v>54</v>
      </c>
      <c r="J133" s="76">
        <v>0.018796739823726157</v>
      </c>
      <c r="K133" s="75" t="s">
        <v>51</v>
      </c>
      <c r="L133" s="76">
        <v>0.08394656750049702</v>
      </c>
    </row>
    <row r="134" spans="2:12" ht="14.25">
      <c r="B134" s="74">
        <v>3</v>
      </c>
      <c r="C134" s="75" t="s">
        <v>41</v>
      </c>
      <c r="D134" s="76">
        <v>0.041657115285868566</v>
      </c>
      <c r="E134" s="75" t="s">
        <v>41</v>
      </c>
      <c r="F134" s="76">
        <v>0.07072558219357075</v>
      </c>
      <c r="G134" s="75" t="s">
        <v>39</v>
      </c>
      <c r="H134" s="76">
        <v>0.047438735923201705</v>
      </c>
      <c r="I134" s="75" t="s">
        <v>41</v>
      </c>
      <c r="J134" s="76">
        <v>0.015342924320842945</v>
      </c>
      <c r="K134" s="75" t="s">
        <v>41</v>
      </c>
      <c r="L134" s="76">
        <v>0.04122168451522708</v>
      </c>
    </row>
    <row r="135" spans="2:12" ht="14.25">
      <c r="B135" s="74">
        <v>4</v>
      </c>
      <c r="C135" s="75" t="s">
        <v>39</v>
      </c>
      <c r="D135" s="76">
        <v>0.006771495902521876</v>
      </c>
      <c r="E135" s="75" t="s">
        <v>39</v>
      </c>
      <c r="F135" s="76">
        <v>0.04646112204585663</v>
      </c>
      <c r="G135" s="75" t="s">
        <v>41</v>
      </c>
      <c r="H135" s="76">
        <v>0.045509839313914724</v>
      </c>
      <c r="I135" s="75" t="s">
        <v>45</v>
      </c>
      <c r="J135" s="76">
        <v>0.014262026341252221</v>
      </c>
      <c r="K135" s="75" t="s">
        <v>39</v>
      </c>
      <c r="L135" s="76">
        <v>0.02734346908160287</v>
      </c>
    </row>
    <row r="136" spans="2:12" ht="15" thickBot="1">
      <c r="B136" s="79">
        <v>5</v>
      </c>
      <c r="C136" s="82" t="s">
        <v>46</v>
      </c>
      <c r="D136" s="83">
        <v>0.005631492321920447</v>
      </c>
      <c r="E136" s="82" t="s">
        <v>46</v>
      </c>
      <c r="F136" s="83">
        <v>0.026751109713815537</v>
      </c>
      <c r="G136" s="82" t="s">
        <v>45</v>
      </c>
      <c r="H136" s="88">
        <v>0.004907918966583643</v>
      </c>
      <c r="I136" s="82" t="s">
        <v>51</v>
      </c>
      <c r="J136" s="83">
        <v>0.014054835004558876</v>
      </c>
      <c r="K136" s="82" t="s">
        <v>45</v>
      </c>
      <c r="L136" s="83">
        <v>0.008034445776069557</v>
      </c>
    </row>
    <row r="137" spans="2:12" ht="14.25">
      <c r="B137" s="84"/>
      <c r="C137" s="65" t="s">
        <v>22</v>
      </c>
      <c r="D137" s="85"/>
      <c r="E137" s="86"/>
      <c r="F137" s="85"/>
      <c r="G137" s="86"/>
      <c r="H137" s="85"/>
      <c r="I137" s="86"/>
      <c r="J137" s="85"/>
      <c r="K137" s="86"/>
      <c r="L137" s="87"/>
    </row>
    <row r="138" ht="15" thickBot="1"/>
    <row r="139" spans="3:12" ht="15" thickBot="1">
      <c r="C139" s="106" t="s">
        <v>55</v>
      </c>
      <c r="D139" s="107"/>
      <c r="E139" s="107"/>
      <c r="F139" s="107"/>
      <c r="G139" s="107"/>
      <c r="H139" s="107"/>
      <c r="I139" s="107"/>
      <c r="J139" s="107"/>
      <c r="K139" s="107"/>
      <c r="L139" s="108"/>
    </row>
    <row r="140" spans="2:12" s="51" customFormat="1" ht="15" thickBot="1">
      <c r="B140" s="70" t="s">
        <v>34</v>
      </c>
      <c r="C140" s="109" t="s">
        <v>23</v>
      </c>
      <c r="D140" s="110"/>
      <c r="E140" s="109" t="s">
        <v>24</v>
      </c>
      <c r="F140" s="111"/>
      <c r="G140" s="109" t="s">
        <v>25</v>
      </c>
      <c r="H140" s="110"/>
      <c r="I140" s="111" t="s">
        <v>26</v>
      </c>
      <c r="J140" s="110"/>
      <c r="K140" s="111" t="s">
        <v>35</v>
      </c>
      <c r="L140" s="110"/>
    </row>
    <row r="141" spans="2:12" ht="14.25">
      <c r="B141" s="71">
        <v>1</v>
      </c>
      <c r="C141" s="72" t="s">
        <v>36</v>
      </c>
      <c r="D141" s="73">
        <v>0.42279028492934023</v>
      </c>
      <c r="E141" s="72" t="s">
        <v>36</v>
      </c>
      <c r="F141" s="73">
        <v>0.49490270592192753</v>
      </c>
      <c r="G141" s="72" t="s">
        <v>36</v>
      </c>
      <c r="H141" s="73">
        <v>0.6660820636037065</v>
      </c>
      <c r="I141" s="72" t="s">
        <v>36</v>
      </c>
      <c r="J141" s="73">
        <v>0.8149382446261279</v>
      </c>
      <c r="K141" s="72" t="s">
        <v>36</v>
      </c>
      <c r="L141" s="73">
        <v>0.6322441043602677</v>
      </c>
    </row>
    <row r="142" spans="2:12" ht="14.25">
      <c r="B142" s="74">
        <v>2</v>
      </c>
      <c r="C142" s="75" t="s">
        <v>41</v>
      </c>
      <c r="D142" s="76">
        <v>0.14882119287990164</v>
      </c>
      <c r="E142" s="75" t="s">
        <v>41</v>
      </c>
      <c r="F142" s="76">
        <v>0.11830244571595783</v>
      </c>
      <c r="G142" s="75" t="s">
        <v>42</v>
      </c>
      <c r="H142" s="76">
        <v>0.07978868719908357</v>
      </c>
      <c r="I142" s="75" t="s">
        <v>51</v>
      </c>
      <c r="J142" s="76">
        <v>0.06689316309895887</v>
      </c>
      <c r="K142" s="75" t="s">
        <v>51</v>
      </c>
      <c r="L142" s="76">
        <v>0.08043353495770382</v>
      </c>
    </row>
    <row r="143" spans="2:12" ht="14.25">
      <c r="B143" s="74">
        <v>3</v>
      </c>
      <c r="C143" s="75" t="s">
        <v>37</v>
      </c>
      <c r="D143" s="76">
        <v>0.11776822654226167</v>
      </c>
      <c r="E143" s="75" t="s">
        <v>51</v>
      </c>
      <c r="F143" s="76">
        <v>0.10956236254938627</v>
      </c>
      <c r="G143" s="75" t="s">
        <v>37</v>
      </c>
      <c r="H143" s="76">
        <v>0.0774626164631256</v>
      </c>
      <c r="I143" s="75" t="s">
        <v>42</v>
      </c>
      <c r="J143" s="76">
        <v>0.04676139668842943</v>
      </c>
      <c r="K143" s="75" t="s">
        <v>37</v>
      </c>
      <c r="L143" s="76">
        <v>0.0683619703688473</v>
      </c>
    </row>
    <row r="144" spans="2:12" ht="14.25">
      <c r="B144" s="74">
        <v>4</v>
      </c>
      <c r="C144" s="75" t="s">
        <v>39</v>
      </c>
      <c r="D144" s="76">
        <v>0.08460254309386654</v>
      </c>
      <c r="E144" s="75" t="s">
        <v>39</v>
      </c>
      <c r="F144" s="76">
        <v>0.10038789982118856</v>
      </c>
      <c r="G144" s="75" t="s">
        <v>51</v>
      </c>
      <c r="H144" s="76">
        <v>0.07063811081330575</v>
      </c>
      <c r="I144" s="75" t="s">
        <v>37</v>
      </c>
      <c r="J144" s="76">
        <v>0.03752155870079621</v>
      </c>
      <c r="K144" s="75" t="s">
        <v>41</v>
      </c>
      <c r="L144" s="76">
        <v>0.06802720535524295</v>
      </c>
    </row>
    <row r="145" spans="2:12" ht="15" thickBot="1">
      <c r="B145" s="79">
        <v>5</v>
      </c>
      <c r="C145" s="82" t="s">
        <v>51</v>
      </c>
      <c r="D145" s="83">
        <v>0.07372494509916903</v>
      </c>
      <c r="E145" s="82" t="s">
        <v>37</v>
      </c>
      <c r="F145" s="83">
        <v>0.06892536189582787</v>
      </c>
      <c r="G145" s="82" t="s">
        <v>41</v>
      </c>
      <c r="H145" s="83">
        <v>0.03850277333803974</v>
      </c>
      <c r="I145" s="82" t="s">
        <v>41</v>
      </c>
      <c r="J145" s="83">
        <v>0.014937972108236745</v>
      </c>
      <c r="K145" s="82" t="s">
        <v>42</v>
      </c>
      <c r="L145" s="83">
        <v>0.053058240812204144</v>
      </c>
    </row>
    <row r="146" spans="2:12" ht="14.25">
      <c r="B146" s="84"/>
      <c r="C146" s="65" t="s">
        <v>22</v>
      </c>
      <c r="D146" s="85"/>
      <c r="E146" s="86"/>
      <c r="F146" s="85"/>
      <c r="G146" s="86"/>
      <c r="H146" s="85"/>
      <c r="I146" s="86"/>
      <c r="J146" s="85"/>
      <c r="K146" s="86"/>
      <c r="L146" s="87"/>
    </row>
    <row r="147" ht="13.5" customHeight="1" thickBot="1"/>
    <row r="148" spans="3:12" ht="15" thickBot="1">
      <c r="C148" s="106" t="s">
        <v>56</v>
      </c>
      <c r="D148" s="107"/>
      <c r="E148" s="107"/>
      <c r="F148" s="107"/>
      <c r="G148" s="107"/>
      <c r="H148" s="107"/>
      <c r="I148" s="107"/>
      <c r="J148" s="107"/>
      <c r="K148" s="107"/>
      <c r="L148" s="108"/>
    </row>
    <row r="149" spans="2:12" s="51" customFormat="1" ht="15" thickBot="1">
      <c r="B149" s="70" t="s">
        <v>34</v>
      </c>
      <c r="C149" s="109" t="s">
        <v>23</v>
      </c>
      <c r="D149" s="110"/>
      <c r="E149" s="109" t="s">
        <v>24</v>
      </c>
      <c r="F149" s="111"/>
      <c r="G149" s="109" t="s">
        <v>25</v>
      </c>
      <c r="H149" s="110"/>
      <c r="I149" s="111" t="s">
        <v>26</v>
      </c>
      <c r="J149" s="110"/>
      <c r="K149" s="111" t="s">
        <v>35</v>
      </c>
      <c r="L149" s="110"/>
    </row>
    <row r="150" spans="2:12" ht="14.25">
      <c r="B150" s="71">
        <v>1</v>
      </c>
      <c r="C150" s="72" t="s">
        <v>39</v>
      </c>
      <c r="D150" s="73">
        <v>0.273</v>
      </c>
      <c r="E150" s="72" t="s">
        <v>36</v>
      </c>
      <c r="F150" s="73">
        <v>0.311883552910043</v>
      </c>
      <c r="G150" s="72" t="s">
        <v>36</v>
      </c>
      <c r="H150" s="73">
        <v>0.5770966251512367</v>
      </c>
      <c r="I150" s="72" t="s">
        <v>36</v>
      </c>
      <c r="J150" s="73">
        <v>0.6680347452717773</v>
      </c>
      <c r="K150" s="72" t="s">
        <v>36</v>
      </c>
      <c r="L150" s="73">
        <v>0.505746103766112</v>
      </c>
    </row>
    <row r="151" spans="2:12" ht="14.25">
      <c r="B151" s="74">
        <v>2</v>
      </c>
      <c r="C151" s="75" t="s">
        <v>37</v>
      </c>
      <c r="D151" s="76">
        <v>0.2173</v>
      </c>
      <c r="E151" s="75" t="s">
        <v>37</v>
      </c>
      <c r="F151" s="76">
        <v>0.18373997991602609</v>
      </c>
      <c r="G151" s="75" t="s">
        <v>37</v>
      </c>
      <c r="H151" s="76">
        <v>0.07558319350590537</v>
      </c>
      <c r="I151" s="75" t="s">
        <v>44</v>
      </c>
      <c r="J151" s="76">
        <v>0.06786384713872023</v>
      </c>
      <c r="K151" s="75" t="s">
        <v>39</v>
      </c>
      <c r="L151" s="76">
        <v>0.10066214585392917</v>
      </c>
    </row>
    <row r="152" spans="2:12" ht="14.25">
      <c r="B152" s="74">
        <v>3</v>
      </c>
      <c r="C152" s="75" t="s">
        <v>41</v>
      </c>
      <c r="D152" s="76">
        <v>0.1261</v>
      </c>
      <c r="E152" s="75" t="s">
        <v>39</v>
      </c>
      <c r="F152" s="76">
        <v>0.12078991053783779</v>
      </c>
      <c r="G152" s="75" t="s">
        <v>46</v>
      </c>
      <c r="H152" s="76">
        <v>0.06883276597308287</v>
      </c>
      <c r="I152" s="75" t="s">
        <v>39</v>
      </c>
      <c r="J152" s="76">
        <v>0.06362235669255022</v>
      </c>
      <c r="K152" s="75" t="s">
        <v>37</v>
      </c>
      <c r="L152" s="76">
        <v>0.09821245135542393</v>
      </c>
    </row>
    <row r="153" spans="2:12" ht="14.25">
      <c r="B153" s="74">
        <v>4</v>
      </c>
      <c r="C153" s="75" t="s">
        <v>44</v>
      </c>
      <c r="D153" s="76">
        <v>0.1062</v>
      </c>
      <c r="E153" s="75" t="s">
        <v>38</v>
      </c>
      <c r="F153" s="76">
        <v>0.11522400021370924</v>
      </c>
      <c r="G153" s="75" t="s">
        <v>39</v>
      </c>
      <c r="H153" s="76">
        <v>0.05975581393966179</v>
      </c>
      <c r="I153" s="75" t="s">
        <v>37</v>
      </c>
      <c r="J153" s="76">
        <v>0.046094906402606176</v>
      </c>
      <c r="K153" s="75" t="s">
        <v>44</v>
      </c>
      <c r="L153" s="76">
        <v>0.05370812556206415</v>
      </c>
    </row>
    <row r="154" spans="2:12" ht="15" thickBot="1">
      <c r="B154" s="79">
        <v>5</v>
      </c>
      <c r="C154" s="82" t="s">
        <v>38</v>
      </c>
      <c r="D154" s="83">
        <v>0.0686</v>
      </c>
      <c r="E154" s="82" t="s">
        <v>51</v>
      </c>
      <c r="F154" s="83">
        <v>0.1034115200387747</v>
      </c>
      <c r="G154" s="82" t="s">
        <v>51</v>
      </c>
      <c r="H154" s="83">
        <v>0.071257646231804</v>
      </c>
      <c r="I154" s="82" t="s">
        <v>41</v>
      </c>
      <c r="J154" s="83">
        <v>0.04241490446170014</v>
      </c>
      <c r="K154" s="82" t="s">
        <v>41</v>
      </c>
      <c r="L154" s="83">
        <v>0.0511428644257866</v>
      </c>
    </row>
    <row r="155" spans="2:12" ht="14.25">
      <c r="B155" s="84"/>
      <c r="C155" s="65" t="s">
        <v>22</v>
      </c>
      <c r="D155" s="85"/>
      <c r="E155" s="86"/>
      <c r="F155" s="85"/>
      <c r="G155" s="86"/>
      <c r="H155" s="85"/>
      <c r="I155" s="86"/>
      <c r="J155" s="85"/>
      <c r="K155" s="86"/>
      <c r="L155" s="87"/>
    </row>
    <row r="156" ht="15" thickBot="1"/>
    <row r="157" spans="3:12" ht="15" thickBot="1">
      <c r="C157" s="106" t="s">
        <v>57</v>
      </c>
      <c r="D157" s="107"/>
      <c r="E157" s="107"/>
      <c r="F157" s="107"/>
      <c r="G157" s="107"/>
      <c r="H157" s="107"/>
      <c r="I157" s="107"/>
      <c r="J157" s="107"/>
      <c r="K157" s="107"/>
      <c r="L157" s="108"/>
    </row>
    <row r="158" spans="2:12" ht="15" thickBot="1">
      <c r="B158" s="70" t="s">
        <v>34</v>
      </c>
      <c r="C158" s="114" t="s">
        <v>23</v>
      </c>
      <c r="D158" s="113"/>
      <c r="E158" s="114" t="s">
        <v>24</v>
      </c>
      <c r="F158" s="112"/>
      <c r="G158" s="114" t="s">
        <v>25</v>
      </c>
      <c r="H158" s="113"/>
      <c r="I158" s="112" t="s">
        <v>26</v>
      </c>
      <c r="J158" s="113"/>
      <c r="K158" s="112" t="s">
        <v>35</v>
      </c>
      <c r="L158" s="113"/>
    </row>
    <row r="159" spans="2:12" ht="14.25">
      <c r="B159" s="71">
        <v>1</v>
      </c>
      <c r="C159" s="72" t="s">
        <v>41</v>
      </c>
      <c r="D159" s="73">
        <v>0.2808541797455327</v>
      </c>
      <c r="E159" s="72" t="s">
        <v>41</v>
      </c>
      <c r="F159" s="73">
        <v>0.23372611090538653</v>
      </c>
      <c r="G159" s="72" t="s">
        <v>36</v>
      </c>
      <c r="H159" s="73">
        <v>0.5115466476069652</v>
      </c>
      <c r="I159" s="72" t="s">
        <v>36</v>
      </c>
      <c r="J159" s="73">
        <v>0.3460734035896425</v>
      </c>
      <c r="K159" s="72" t="s">
        <v>36</v>
      </c>
      <c r="L159" s="73">
        <v>0.3337101737735283</v>
      </c>
    </row>
    <row r="160" spans="2:12" ht="14.25">
      <c r="B160" s="74">
        <v>2</v>
      </c>
      <c r="C160" s="75" t="s">
        <v>36</v>
      </c>
      <c r="D160" s="76">
        <v>0.23635668233750606</v>
      </c>
      <c r="E160" s="75" t="s">
        <v>54</v>
      </c>
      <c r="F160" s="76">
        <v>0.15088461079499893</v>
      </c>
      <c r="G160" s="75" t="s">
        <v>39</v>
      </c>
      <c r="H160" s="76">
        <v>0.16157335132088307</v>
      </c>
      <c r="I160" s="75" t="s">
        <v>41</v>
      </c>
      <c r="J160" s="76">
        <v>0.14059494329021155</v>
      </c>
      <c r="K160" s="75" t="s">
        <v>41</v>
      </c>
      <c r="L160" s="76">
        <v>0.16298568900307206</v>
      </c>
    </row>
    <row r="161" spans="2:12" ht="14.25">
      <c r="B161" s="74">
        <v>3</v>
      </c>
      <c r="C161" s="75" t="s">
        <v>54</v>
      </c>
      <c r="D161" s="76">
        <v>0.18594784602205905</v>
      </c>
      <c r="E161" s="75" t="s">
        <v>44</v>
      </c>
      <c r="F161" s="76">
        <v>0.10221950919882054</v>
      </c>
      <c r="G161" s="75" t="s">
        <v>41</v>
      </c>
      <c r="H161" s="76">
        <v>0.08534849847849313</v>
      </c>
      <c r="I161" s="75" t="s">
        <v>44</v>
      </c>
      <c r="J161" s="76">
        <v>0.10338385455745004</v>
      </c>
      <c r="K161" s="75" t="s">
        <v>39</v>
      </c>
      <c r="L161" s="76">
        <v>0.09153770068367245</v>
      </c>
    </row>
    <row r="162" spans="2:12" ht="14.25">
      <c r="B162" s="74">
        <v>4</v>
      </c>
      <c r="C162" s="75" t="s">
        <v>51</v>
      </c>
      <c r="D162" s="76">
        <v>0.08266063668139961</v>
      </c>
      <c r="E162" s="75" t="s">
        <v>42</v>
      </c>
      <c r="F162" s="76">
        <v>0.1013737173121483</v>
      </c>
      <c r="G162" s="75" t="s">
        <v>54</v>
      </c>
      <c r="H162" s="76">
        <v>0.04529645212638058</v>
      </c>
      <c r="I162" s="75" t="s">
        <v>39</v>
      </c>
      <c r="J162" s="76">
        <v>0.09718017667134783</v>
      </c>
      <c r="K162" s="75" t="s">
        <v>54</v>
      </c>
      <c r="L162" s="76">
        <v>0.07972636450510144</v>
      </c>
    </row>
    <row r="163" spans="2:12" ht="15" thickBot="1">
      <c r="B163" s="79">
        <v>5</v>
      </c>
      <c r="C163" s="82" t="s">
        <v>58</v>
      </c>
      <c r="D163" s="83">
        <v>0.05701847868570156</v>
      </c>
      <c r="E163" s="82" t="s">
        <v>36</v>
      </c>
      <c r="F163" s="83">
        <v>0.09412647047871865</v>
      </c>
      <c r="G163" s="82" t="s">
        <v>51</v>
      </c>
      <c r="H163" s="83">
        <v>0.0331849232841504</v>
      </c>
      <c r="I163" s="82" t="s">
        <v>58</v>
      </c>
      <c r="J163" s="83">
        <v>0.0548115307806858</v>
      </c>
      <c r="K163" s="82" t="s">
        <v>44</v>
      </c>
      <c r="L163" s="83">
        <v>0.07083063586487125</v>
      </c>
    </row>
    <row r="164" ht="14.25">
      <c r="C164" s="65" t="s">
        <v>22</v>
      </c>
    </row>
    <row r="165" ht="15" thickBot="1"/>
    <row r="166" spans="3:12" ht="15" thickBot="1">
      <c r="C166" s="106" t="s">
        <v>59</v>
      </c>
      <c r="D166" s="107"/>
      <c r="E166" s="107"/>
      <c r="F166" s="107"/>
      <c r="G166" s="107"/>
      <c r="H166" s="107"/>
      <c r="I166" s="107"/>
      <c r="J166" s="107"/>
      <c r="K166" s="107"/>
      <c r="L166" s="108"/>
    </row>
    <row r="167" spans="2:12" ht="15" thickBot="1">
      <c r="B167" s="70" t="s">
        <v>34</v>
      </c>
      <c r="C167" s="114" t="s">
        <v>23</v>
      </c>
      <c r="D167" s="113"/>
      <c r="E167" s="114" t="s">
        <v>24</v>
      </c>
      <c r="F167" s="112"/>
      <c r="G167" s="114" t="s">
        <v>25</v>
      </c>
      <c r="H167" s="113"/>
      <c r="I167" s="112" t="s">
        <v>26</v>
      </c>
      <c r="J167" s="113"/>
      <c r="K167" s="112" t="s">
        <v>35</v>
      </c>
      <c r="L167" s="113"/>
    </row>
    <row r="168" spans="2:12" ht="14.25">
      <c r="B168" s="71">
        <v>1</v>
      </c>
      <c r="C168" s="75" t="s">
        <v>39</v>
      </c>
      <c r="D168" s="89">
        <v>19.98</v>
      </c>
      <c r="E168" s="75" t="s">
        <v>42</v>
      </c>
      <c r="F168" s="90">
        <v>27.66</v>
      </c>
      <c r="G168" s="75" t="s">
        <v>36</v>
      </c>
      <c r="H168" s="89">
        <v>40.37</v>
      </c>
      <c r="I168" s="91" t="s">
        <v>36</v>
      </c>
      <c r="J168" s="89">
        <v>46.4</v>
      </c>
      <c r="K168" s="91" t="s">
        <v>36</v>
      </c>
      <c r="L168" s="92">
        <v>31.313970300538912</v>
      </c>
    </row>
    <row r="169" spans="2:12" ht="14.25">
      <c r="B169" s="74">
        <v>2</v>
      </c>
      <c r="C169" s="75" t="s">
        <v>41</v>
      </c>
      <c r="D169" s="89">
        <v>15.56</v>
      </c>
      <c r="E169" s="75" t="s">
        <v>54</v>
      </c>
      <c r="F169" s="90">
        <v>21.44</v>
      </c>
      <c r="G169" s="75" t="s">
        <v>42</v>
      </c>
      <c r="H169" s="89">
        <v>16.17</v>
      </c>
      <c r="I169" s="91" t="s">
        <v>54</v>
      </c>
      <c r="J169" s="89">
        <v>15.71</v>
      </c>
      <c r="K169" s="91" t="s">
        <v>54</v>
      </c>
      <c r="L169" s="92">
        <v>14.480567106652211</v>
      </c>
    </row>
    <row r="170" spans="2:12" ht="14.25">
      <c r="B170" s="74">
        <v>3</v>
      </c>
      <c r="C170" s="75" t="s">
        <v>36</v>
      </c>
      <c r="D170" s="89">
        <v>13.53</v>
      </c>
      <c r="E170" s="75" t="s">
        <v>37</v>
      </c>
      <c r="F170" s="90">
        <v>14.1</v>
      </c>
      <c r="G170" s="75" t="s">
        <v>51</v>
      </c>
      <c r="H170" s="89">
        <v>14.56</v>
      </c>
      <c r="I170" s="91" t="s">
        <v>42</v>
      </c>
      <c r="J170" s="89">
        <v>10.4</v>
      </c>
      <c r="K170" s="91" t="s">
        <v>42</v>
      </c>
      <c r="L170" s="92">
        <v>14.388831133180108</v>
      </c>
    </row>
    <row r="171" spans="2:12" ht="14.25">
      <c r="B171" s="74">
        <v>4</v>
      </c>
      <c r="C171" s="75" t="s">
        <v>58</v>
      </c>
      <c r="D171" s="89">
        <v>12.04</v>
      </c>
      <c r="E171" s="75" t="s">
        <v>44</v>
      </c>
      <c r="F171" s="90">
        <v>13.89</v>
      </c>
      <c r="G171" s="75" t="s">
        <v>39</v>
      </c>
      <c r="H171" s="89">
        <v>11.78</v>
      </c>
      <c r="I171" s="91" t="s">
        <v>39</v>
      </c>
      <c r="J171" s="89">
        <v>9.81</v>
      </c>
      <c r="K171" s="91" t="s">
        <v>39</v>
      </c>
      <c r="L171" s="92">
        <v>10.745975342298086</v>
      </c>
    </row>
    <row r="172" spans="2:12" ht="15" thickBot="1">
      <c r="B172" s="79">
        <v>5</v>
      </c>
      <c r="C172" s="82" t="s">
        <v>44</v>
      </c>
      <c r="D172" s="93">
        <v>11.66</v>
      </c>
      <c r="E172" s="82" t="s">
        <v>51</v>
      </c>
      <c r="F172" s="94">
        <v>11.15</v>
      </c>
      <c r="G172" s="82" t="s">
        <v>54</v>
      </c>
      <c r="H172" s="93">
        <v>10.63</v>
      </c>
      <c r="I172" s="95" t="s">
        <v>41</v>
      </c>
      <c r="J172" s="93">
        <v>6.53</v>
      </c>
      <c r="K172" s="95" t="s">
        <v>51</v>
      </c>
      <c r="L172" s="96">
        <v>9.186072683145966</v>
      </c>
    </row>
    <row r="173" ht="14.25">
      <c r="C173" s="65" t="s">
        <v>22</v>
      </c>
    </row>
    <row r="174" ht="15" thickBot="1"/>
    <row r="175" spans="3:12" ht="15" thickBot="1">
      <c r="C175" s="106" t="s">
        <v>60</v>
      </c>
      <c r="D175" s="107"/>
      <c r="E175" s="107"/>
      <c r="F175" s="107"/>
      <c r="G175" s="107"/>
      <c r="H175" s="107"/>
      <c r="I175" s="107"/>
      <c r="J175" s="107"/>
      <c r="K175" s="107"/>
      <c r="L175" s="108"/>
    </row>
    <row r="176" spans="2:12" ht="15" thickBot="1">
      <c r="B176" s="70" t="s">
        <v>34</v>
      </c>
      <c r="C176" s="114" t="s">
        <v>23</v>
      </c>
      <c r="D176" s="113"/>
      <c r="E176" s="114" t="s">
        <v>24</v>
      </c>
      <c r="F176" s="112"/>
      <c r="G176" s="114" t="s">
        <v>25</v>
      </c>
      <c r="H176" s="113"/>
      <c r="I176" s="112" t="s">
        <v>26</v>
      </c>
      <c r="J176" s="113"/>
      <c r="K176" s="112" t="s">
        <v>35</v>
      </c>
      <c r="L176" s="113"/>
    </row>
    <row r="177" spans="2:12" ht="14.25">
      <c r="B177" s="71">
        <v>1</v>
      </c>
      <c r="C177" s="75" t="s">
        <v>37</v>
      </c>
      <c r="D177" s="89">
        <v>23.96</v>
      </c>
      <c r="E177" s="75" t="s">
        <v>37</v>
      </c>
      <c r="F177" s="90">
        <v>27.44</v>
      </c>
      <c r="G177" s="75" t="s">
        <v>39</v>
      </c>
      <c r="H177" s="89">
        <v>20.95</v>
      </c>
      <c r="I177" s="91" t="s">
        <v>51</v>
      </c>
      <c r="J177" s="89">
        <v>17</v>
      </c>
      <c r="K177" s="91" t="s">
        <v>37</v>
      </c>
      <c r="L177" s="92">
        <v>20.987485796584856</v>
      </c>
    </row>
    <row r="178" spans="2:12" ht="14.25">
      <c r="B178" s="74">
        <v>2</v>
      </c>
      <c r="C178" s="75" t="s">
        <v>44</v>
      </c>
      <c r="D178" s="89">
        <v>20.16</v>
      </c>
      <c r="E178" s="75" t="s">
        <v>39</v>
      </c>
      <c r="F178" s="90">
        <v>25.55</v>
      </c>
      <c r="G178" s="75" t="s">
        <v>54</v>
      </c>
      <c r="H178" s="89">
        <v>15.38</v>
      </c>
      <c r="I178" s="91" t="s">
        <v>54</v>
      </c>
      <c r="J178" s="89">
        <v>14.99</v>
      </c>
      <c r="K178" s="91" t="s">
        <v>39</v>
      </c>
      <c r="L178" s="92">
        <v>18.74667716489688</v>
      </c>
    </row>
    <row r="179" spans="2:12" ht="14.25">
      <c r="B179" s="74">
        <v>3</v>
      </c>
      <c r="C179" s="75" t="s">
        <v>61</v>
      </c>
      <c r="D179" s="89">
        <v>12.94</v>
      </c>
      <c r="E179" s="75" t="s">
        <v>44</v>
      </c>
      <c r="F179" s="90">
        <v>16.26</v>
      </c>
      <c r="G179" s="75" t="s">
        <v>37</v>
      </c>
      <c r="H179" s="89">
        <v>14.61</v>
      </c>
      <c r="I179" s="91" t="s">
        <v>37</v>
      </c>
      <c r="J179" s="89">
        <v>13.24</v>
      </c>
      <c r="K179" s="91" t="s">
        <v>44</v>
      </c>
      <c r="L179" s="92">
        <v>14.297022457484957</v>
      </c>
    </row>
    <row r="180" spans="2:12" ht="14.25">
      <c r="B180" s="74">
        <v>4</v>
      </c>
      <c r="C180" s="75" t="s">
        <v>36</v>
      </c>
      <c r="D180" s="89">
        <v>11.28</v>
      </c>
      <c r="E180" s="75" t="s">
        <v>54</v>
      </c>
      <c r="F180" s="90">
        <v>6.33</v>
      </c>
      <c r="G180" s="75" t="s">
        <v>44</v>
      </c>
      <c r="H180" s="89">
        <v>10.53</v>
      </c>
      <c r="I180" s="91" t="s">
        <v>39</v>
      </c>
      <c r="J180" s="89">
        <v>12.95</v>
      </c>
      <c r="K180" s="91" t="s">
        <v>54</v>
      </c>
      <c r="L180" s="92">
        <v>11.11086888204094</v>
      </c>
    </row>
    <row r="181" spans="2:12" ht="15" thickBot="1">
      <c r="B181" s="79">
        <v>5</v>
      </c>
      <c r="C181" s="82" t="s">
        <v>54</v>
      </c>
      <c r="D181" s="93">
        <v>11.14</v>
      </c>
      <c r="E181" s="82" t="s">
        <v>36</v>
      </c>
      <c r="F181" s="94">
        <v>5.87</v>
      </c>
      <c r="G181" s="82" t="s">
        <v>46</v>
      </c>
      <c r="H181" s="93">
        <v>9.24</v>
      </c>
      <c r="I181" s="95" t="s">
        <v>44</v>
      </c>
      <c r="J181" s="93">
        <v>8.9</v>
      </c>
      <c r="K181" s="95" t="s">
        <v>36</v>
      </c>
      <c r="L181" s="96">
        <v>5.868876384218234</v>
      </c>
    </row>
    <row r="182" ht="14.25">
      <c r="C182" s="65" t="s">
        <v>22</v>
      </c>
    </row>
    <row r="183" ht="15" thickBot="1"/>
    <row r="184" spans="3:12" ht="15" thickBot="1">
      <c r="C184" s="106" t="s">
        <v>62</v>
      </c>
      <c r="D184" s="107"/>
      <c r="E184" s="107"/>
      <c r="F184" s="107"/>
      <c r="G184" s="107"/>
      <c r="H184" s="107"/>
      <c r="I184" s="107"/>
      <c r="J184" s="107"/>
      <c r="K184" s="107"/>
      <c r="L184" s="108"/>
    </row>
    <row r="185" spans="2:12" ht="15" thickBot="1">
      <c r="B185" s="70" t="s">
        <v>34</v>
      </c>
      <c r="C185" s="114" t="s">
        <v>23</v>
      </c>
      <c r="D185" s="113"/>
      <c r="E185" s="114" t="s">
        <v>24</v>
      </c>
      <c r="F185" s="112"/>
      <c r="G185" s="114" t="s">
        <v>25</v>
      </c>
      <c r="H185" s="113"/>
      <c r="I185" s="112" t="s">
        <v>26</v>
      </c>
      <c r="J185" s="113"/>
      <c r="K185" s="112" t="s">
        <v>35</v>
      </c>
      <c r="L185" s="113"/>
    </row>
    <row r="186" spans="2:12" ht="14.25">
      <c r="B186" s="71">
        <v>1</v>
      </c>
      <c r="C186" s="75" t="s">
        <v>44</v>
      </c>
      <c r="D186" s="89">
        <v>41.16</v>
      </c>
      <c r="E186" s="75" t="s">
        <v>54</v>
      </c>
      <c r="F186" s="90">
        <v>39.48</v>
      </c>
      <c r="G186" s="75" t="s">
        <v>39</v>
      </c>
      <c r="H186" s="89">
        <v>31.27</v>
      </c>
      <c r="I186" s="91" t="s">
        <v>44</v>
      </c>
      <c r="J186" s="89">
        <v>27.63</v>
      </c>
      <c r="K186" s="91" t="s">
        <v>44</v>
      </c>
      <c r="L186" s="92">
        <v>29.12045342890816</v>
      </c>
    </row>
    <row r="187" spans="2:12" ht="14.25">
      <c r="B187" s="74">
        <v>2</v>
      </c>
      <c r="C187" s="75" t="s">
        <v>36</v>
      </c>
      <c r="D187" s="89">
        <v>19.77</v>
      </c>
      <c r="E187" s="75" t="s">
        <v>44</v>
      </c>
      <c r="F187" s="90">
        <v>35.85</v>
      </c>
      <c r="G187" s="75" t="s">
        <v>54</v>
      </c>
      <c r="H187" s="89">
        <v>20.48</v>
      </c>
      <c r="I187" s="91" t="s">
        <v>37</v>
      </c>
      <c r="J187" s="89">
        <v>15.34</v>
      </c>
      <c r="K187" s="91" t="s">
        <v>54</v>
      </c>
      <c r="L187" s="92">
        <v>20.115495978532653</v>
      </c>
    </row>
    <row r="188" spans="2:12" ht="14.25">
      <c r="B188" s="74">
        <v>3</v>
      </c>
      <c r="C188" s="75" t="s">
        <v>41</v>
      </c>
      <c r="D188" s="89">
        <v>12.87</v>
      </c>
      <c r="E188" s="75" t="s">
        <v>39</v>
      </c>
      <c r="F188" s="90">
        <v>8.74</v>
      </c>
      <c r="G188" s="75" t="s">
        <v>36</v>
      </c>
      <c r="H188" s="89">
        <v>13.83</v>
      </c>
      <c r="I188" s="91" t="s">
        <v>54</v>
      </c>
      <c r="J188" s="89">
        <v>14.29</v>
      </c>
      <c r="K188" s="91" t="s">
        <v>39</v>
      </c>
      <c r="L188" s="92">
        <v>12.63977146104123</v>
      </c>
    </row>
    <row r="189" spans="2:12" ht="14.25">
      <c r="B189" s="74">
        <v>4</v>
      </c>
      <c r="C189" s="75" t="s">
        <v>54</v>
      </c>
      <c r="D189" s="89">
        <v>11.18</v>
      </c>
      <c r="E189" s="75" t="s">
        <v>36</v>
      </c>
      <c r="F189" s="90">
        <v>5.1</v>
      </c>
      <c r="G189" s="75" t="s">
        <v>44</v>
      </c>
      <c r="H189" s="89">
        <v>11.29</v>
      </c>
      <c r="I189" s="91" t="s">
        <v>39</v>
      </c>
      <c r="J189" s="89">
        <v>10.6</v>
      </c>
      <c r="K189" s="91" t="s">
        <v>36</v>
      </c>
      <c r="L189" s="92">
        <v>12.152195546486631</v>
      </c>
    </row>
    <row r="190" spans="2:12" ht="15" thickBot="1">
      <c r="B190" s="79">
        <v>5</v>
      </c>
      <c r="C190" s="82" t="s">
        <v>47</v>
      </c>
      <c r="D190" s="93">
        <v>4.96</v>
      </c>
      <c r="E190" s="82" t="s">
        <v>37</v>
      </c>
      <c r="F190" s="94">
        <v>4.93</v>
      </c>
      <c r="G190" s="82" t="s">
        <v>41</v>
      </c>
      <c r="H190" s="93">
        <v>11.19</v>
      </c>
      <c r="I190" s="95" t="s">
        <v>52</v>
      </c>
      <c r="J190" s="93">
        <v>8.53</v>
      </c>
      <c r="K190" s="95" t="s">
        <v>41</v>
      </c>
      <c r="L190" s="96">
        <v>7.566451865704435</v>
      </c>
    </row>
    <row r="191" ht="14.25">
      <c r="C191" s="65" t="s">
        <v>22</v>
      </c>
    </row>
    <row r="192" ht="15" thickBot="1"/>
    <row r="193" spans="3:12" ht="15" thickBot="1">
      <c r="C193" s="106" t="s">
        <v>63</v>
      </c>
      <c r="D193" s="107"/>
      <c r="E193" s="107"/>
      <c r="F193" s="107"/>
      <c r="G193" s="107"/>
      <c r="H193" s="107"/>
      <c r="I193" s="107"/>
      <c r="J193" s="107"/>
      <c r="K193" s="107"/>
      <c r="L193" s="108"/>
    </row>
    <row r="194" spans="2:12" ht="15" thickBot="1">
      <c r="B194" s="70" t="s">
        <v>34</v>
      </c>
      <c r="C194" s="114" t="s">
        <v>23</v>
      </c>
      <c r="D194" s="113"/>
      <c r="E194" s="114" t="s">
        <v>24</v>
      </c>
      <c r="F194" s="112"/>
      <c r="G194" s="114" t="s">
        <v>25</v>
      </c>
      <c r="H194" s="113"/>
      <c r="I194" s="112" t="s">
        <v>26</v>
      </c>
      <c r="J194" s="113"/>
      <c r="K194" s="112" t="s">
        <v>35</v>
      </c>
      <c r="L194" s="113"/>
    </row>
    <row r="195" spans="2:12" ht="14.25">
      <c r="B195" s="71">
        <v>1</v>
      </c>
      <c r="C195" s="75" t="s">
        <v>36</v>
      </c>
      <c r="D195" s="89">
        <v>52.19</v>
      </c>
      <c r="E195" s="75" t="s">
        <v>52</v>
      </c>
      <c r="F195" s="90">
        <v>24.37</v>
      </c>
      <c r="G195" s="75" t="s">
        <v>39</v>
      </c>
      <c r="H195" s="89">
        <v>40.14</v>
      </c>
      <c r="I195" s="91" t="s">
        <v>36</v>
      </c>
      <c r="J195" s="89">
        <v>25.38</v>
      </c>
      <c r="K195" s="91" t="s">
        <v>36</v>
      </c>
      <c r="L195" s="92">
        <v>28.301508249153684</v>
      </c>
    </row>
    <row r="196" spans="2:12" ht="14.25">
      <c r="B196" s="74">
        <v>2</v>
      </c>
      <c r="C196" s="75" t="s">
        <v>39</v>
      </c>
      <c r="D196" s="89">
        <v>13.29</v>
      </c>
      <c r="E196" s="75" t="s">
        <v>39</v>
      </c>
      <c r="F196" s="90">
        <v>14.61</v>
      </c>
      <c r="G196" s="75" t="s">
        <v>54</v>
      </c>
      <c r="H196" s="89">
        <v>15.57</v>
      </c>
      <c r="I196" s="91" t="s">
        <v>39</v>
      </c>
      <c r="J196" s="89">
        <v>21.26</v>
      </c>
      <c r="K196" s="91" t="s">
        <v>39</v>
      </c>
      <c r="L196" s="92">
        <v>20.22979295896386</v>
      </c>
    </row>
    <row r="197" spans="2:12" ht="14.25">
      <c r="B197" s="74">
        <v>3</v>
      </c>
      <c r="C197" s="75" t="s">
        <v>52</v>
      </c>
      <c r="D197" s="89">
        <v>13.26</v>
      </c>
      <c r="E197" s="75" t="s">
        <v>44</v>
      </c>
      <c r="F197" s="90">
        <v>14.32</v>
      </c>
      <c r="G197" s="75" t="s">
        <v>36</v>
      </c>
      <c r="H197" s="89">
        <v>10.38</v>
      </c>
      <c r="I197" s="91" t="s">
        <v>46</v>
      </c>
      <c r="J197" s="89">
        <v>15.52</v>
      </c>
      <c r="K197" s="91" t="s">
        <v>52</v>
      </c>
      <c r="L197" s="92">
        <v>9.527240944012258</v>
      </c>
    </row>
    <row r="198" spans="2:12" ht="14.25">
      <c r="B198" s="74">
        <v>4</v>
      </c>
      <c r="C198" s="75" t="s">
        <v>54</v>
      </c>
      <c r="D198" s="89">
        <v>11.02</v>
      </c>
      <c r="E198" s="75" t="s">
        <v>54</v>
      </c>
      <c r="F198" s="90">
        <v>11.18</v>
      </c>
      <c r="G198" s="75" t="s">
        <v>52</v>
      </c>
      <c r="H198" s="89">
        <v>9.41</v>
      </c>
      <c r="I198" s="91" t="s">
        <v>44</v>
      </c>
      <c r="J198" s="89">
        <v>12.03</v>
      </c>
      <c r="K198" s="91" t="s">
        <v>54</v>
      </c>
      <c r="L198" s="92">
        <v>8.634388233543547</v>
      </c>
    </row>
    <row r="199" spans="2:12" ht="15" thickBot="1">
      <c r="B199" s="79">
        <v>5</v>
      </c>
      <c r="C199" s="82" t="s">
        <v>46</v>
      </c>
      <c r="D199" s="93">
        <v>2.51</v>
      </c>
      <c r="E199" s="82" t="s">
        <v>46</v>
      </c>
      <c r="F199" s="94">
        <v>9.9</v>
      </c>
      <c r="G199" s="82" t="s">
        <v>61</v>
      </c>
      <c r="H199" s="93">
        <v>7.35</v>
      </c>
      <c r="I199" s="95" t="s">
        <v>58</v>
      </c>
      <c r="J199" s="93">
        <v>8.29</v>
      </c>
      <c r="K199" s="95" t="s">
        <v>46</v>
      </c>
      <c r="L199" s="96">
        <v>8.457106902288066</v>
      </c>
    </row>
    <row r="200" ht="14.25">
      <c r="C200" s="65" t="s">
        <v>22</v>
      </c>
    </row>
  </sheetData>
  <sheetProtection/>
  <mergeCells count="107">
    <mergeCell ref="C76:L76"/>
    <mergeCell ref="C77:D77"/>
    <mergeCell ref="E77:F77"/>
    <mergeCell ref="G77:H77"/>
    <mergeCell ref="I77:J77"/>
    <mergeCell ref="K77:L77"/>
    <mergeCell ref="C194:D194"/>
    <mergeCell ref="E194:F194"/>
    <mergeCell ref="G194:H194"/>
    <mergeCell ref="I194:J194"/>
    <mergeCell ref="K194:L194"/>
    <mergeCell ref="C185:D185"/>
    <mergeCell ref="E185:F185"/>
    <mergeCell ref="G185:H185"/>
    <mergeCell ref="I185:J185"/>
    <mergeCell ref="K185:L185"/>
    <mergeCell ref="C175:L175"/>
    <mergeCell ref="C193:L193"/>
    <mergeCell ref="C176:D176"/>
    <mergeCell ref="E176:F176"/>
    <mergeCell ref="G176:H176"/>
    <mergeCell ref="I176:J176"/>
    <mergeCell ref="K176:L176"/>
    <mergeCell ref="C184:L184"/>
    <mergeCell ref="C166:L166"/>
    <mergeCell ref="C167:D167"/>
    <mergeCell ref="E167:F167"/>
    <mergeCell ref="G167:H167"/>
    <mergeCell ref="I167:J167"/>
    <mergeCell ref="K167:L167"/>
    <mergeCell ref="C157:L157"/>
    <mergeCell ref="C158:D158"/>
    <mergeCell ref="E158:F158"/>
    <mergeCell ref="G158:H158"/>
    <mergeCell ref="I158:J158"/>
    <mergeCell ref="K158:L158"/>
    <mergeCell ref="C148:L148"/>
    <mergeCell ref="C149:D149"/>
    <mergeCell ref="E149:F149"/>
    <mergeCell ref="G149:H149"/>
    <mergeCell ref="I149:J149"/>
    <mergeCell ref="K149:L149"/>
    <mergeCell ref="C139:L139"/>
    <mergeCell ref="C140:D140"/>
    <mergeCell ref="E140:F140"/>
    <mergeCell ref="G140:H140"/>
    <mergeCell ref="I140:J140"/>
    <mergeCell ref="K140:L140"/>
    <mergeCell ref="C130:L130"/>
    <mergeCell ref="C131:D131"/>
    <mergeCell ref="E131:F131"/>
    <mergeCell ref="G131:H131"/>
    <mergeCell ref="I131:J131"/>
    <mergeCell ref="K131:L131"/>
    <mergeCell ref="C121:L121"/>
    <mergeCell ref="C122:D122"/>
    <mergeCell ref="E122:F122"/>
    <mergeCell ref="G122:H122"/>
    <mergeCell ref="I122:J122"/>
    <mergeCell ref="K122:L122"/>
    <mergeCell ref="C112:L112"/>
    <mergeCell ref="C113:D113"/>
    <mergeCell ref="E113:F113"/>
    <mergeCell ref="G113:H113"/>
    <mergeCell ref="I113:J113"/>
    <mergeCell ref="K113:L113"/>
    <mergeCell ref="C103:L103"/>
    <mergeCell ref="C104:D104"/>
    <mergeCell ref="E104:F104"/>
    <mergeCell ref="G104:H104"/>
    <mergeCell ref="I104:J104"/>
    <mergeCell ref="K104:L104"/>
    <mergeCell ref="I86:J86"/>
    <mergeCell ref="K86:L86"/>
    <mergeCell ref="C95:D95"/>
    <mergeCell ref="E95:F95"/>
    <mergeCell ref="G95:H95"/>
    <mergeCell ref="I95:J95"/>
    <mergeCell ref="K95:L95"/>
    <mergeCell ref="I13:J13"/>
    <mergeCell ref="K13:L13"/>
    <mergeCell ref="G33:H33"/>
    <mergeCell ref="I33:J33"/>
    <mergeCell ref="K33:L33"/>
    <mergeCell ref="C94:L94"/>
    <mergeCell ref="C85:L85"/>
    <mergeCell ref="C86:D86"/>
    <mergeCell ref="E86:F86"/>
    <mergeCell ref="G86:H86"/>
    <mergeCell ref="C33:D33"/>
    <mergeCell ref="E33:F33"/>
    <mergeCell ref="F11:H11"/>
    <mergeCell ref="C13:D13"/>
    <mergeCell ref="E13:F13"/>
    <mergeCell ref="G13:H13"/>
    <mergeCell ref="C67:L67"/>
    <mergeCell ref="C68:D68"/>
    <mergeCell ref="E68:F68"/>
    <mergeCell ref="G68:H68"/>
    <mergeCell ref="I68:J68"/>
    <mergeCell ref="K68:L68"/>
    <mergeCell ref="C58:L58"/>
    <mergeCell ref="C59:D59"/>
    <mergeCell ref="E59:F59"/>
    <mergeCell ref="G59:H59"/>
    <mergeCell ref="I59:J59"/>
    <mergeCell ref="K59:L5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L198"/>
  <sheetViews>
    <sheetView showGridLines="0" zoomScalePageLayoutView="0" workbookViewId="0" topLeftCell="A1">
      <pane ySplit="12" topLeftCell="A184" activePane="bottomLeft" state="frozen"/>
      <selection pane="topLeft" activeCell="A1" sqref="A1"/>
      <selection pane="bottomLeft" activeCell="C196" sqref="C196:E196"/>
    </sheetView>
  </sheetViews>
  <sheetFormatPr defaultColWidth="11.421875" defaultRowHeight="15"/>
  <cols>
    <col min="1" max="1" width="20.140625" style="0" customWidth="1"/>
    <col min="2" max="2" width="17.00390625" style="0" customWidth="1"/>
    <col min="3" max="3" width="21.28125" style="19" customWidth="1"/>
    <col min="4" max="4" width="25.28125" style="19" customWidth="1"/>
    <col min="5" max="5" width="22.28125" style="19" customWidth="1"/>
  </cols>
  <sheetData>
    <row r="1" ht="15"/>
    <row r="2" ht="15"/>
    <row r="3" ht="15"/>
    <row r="4" ht="15"/>
    <row r="5" ht="15"/>
    <row r="6" ht="15"/>
    <row r="7" ht="15"/>
    <row r="8" ht="15"/>
    <row r="9" ht="9.75" customHeight="1" thickBot="1"/>
    <row r="10" spans="3:5" ht="15" thickBot="1">
      <c r="C10" s="115" t="s">
        <v>15</v>
      </c>
      <c r="D10" s="116"/>
      <c r="E10" s="20" t="s">
        <v>17</v>
      </c>
    </row>
    <row r="11" ht="15.75" customHeight="1">
      <c r="B11" s="99" t="s">
        <v>74</v>
      </c>
    </row>
    <row r="12" spans="2:5" s="25" customFormat="1" ht="28.5">
      <c r="B12" s="21" t="s">
        <v>18</v>
      </c>
      <c r="C12" s="23" t="s">
        <v>64</v>
      </c>
      <c r="D12" s="22" t="s">
        <v>0</v>
      </c>
      <c r="E12" s="24" t="s">
        <v>19</v>
      </c>
    </row>
    <row r="13" spans="2:5" ht="14.25">
      <c r="B13" s="26">
        <v>39083</v>
      </c>
      <c r="C13" s="27">
        <v>4113670.9999999995</v>
      </c>
      <c r="D13" s="27">
        <v>2506.103</v>
      </c>
      <c r="E13" s="28">
        <v>1641.4612647604665</v>
      </c>
    </row>
    <row r="14" spans="2:5" ht="14.25">
      <c r="B14" s="29">
        <v>39114</v>
      </c>
      <c r="C14" s="30">
        <v>3220341.9699999997</v>
      </c>
      <c r="D14" s="30">
        <v>1964.225</v>
      </c>
      <c r="E14" s="31">
        <v>1639.4974964680723</v>
      </c>
    </row>
    <row r="15" spans="2:5" ht="14.25">
      <c r="B15" s="29">
        <v>39142</v>
      </c>
      <c r="C15" s="30">
        <v>2860153.5</v>
      </c>
      <c r="D15" s="30">
        <v>1546.607</v>
      </c>
      <c r="E15" s="31">
        <v>1849.3085185829368</v>
      </c>
    </row>
    <row r="16" spans="2:5" ht="14.25">
      <c r="B16" s="29">
        <v>39173</v>
      </c>
      <c r="C16" s="30">
        <v>2426828.56</v>
      </c>
      <c r="D16" s="30">
        <v>1291.234</v>
      </c>
      <c r="E16" s="31">
        <v>1879.4645741980153</v>
      </c>
    </row>
    <row r="17" spans="2:5" ht="14.25">
      <c r="B17" s="29">
        <v>39203</v>
      </c>
      <c r="C17" s="30">
        <v>1600726.9000000001</v>
      </c>
      <c r="D17" s="30">
        <v>834.572</v>
      </c>
      <c r="E17" s="31">
        <v>1918.0213330904944</v>
      </c>
    </row>
    <row r="18" spans="2:5" ht="14.25">
      <c r="B18" s="29">
        <v>39234</v>
      </c>
      <c r="C18" s="30">
        <v>1665292.6700000002</v>
      </c>
      <c r="D18" s="30">
        <v>771.9430000000001</v>
      </c>
      <c r="E18" s="31">
        <v>2157.2741381164155</v>
      </c>
    </row>
    <row r="19" spans="2:5" ht="14.25">
      <c r="B19" s="29">
        <v>39264</v>
      </c>
      <c r="C19" s="30">
        <v>2012490.77</v>
      </c>
      <c r="D19" s="30">
        <v>906.41</v>
      </c>
      <c r="E19" s="31">
        <v>2220.2874747630763</v>
      </c>
    </row>
    <row r="20" spans="2:5" ht="14.25">
      <c r="B20" s="29">
        <v>39295</v>
      </c>
      <c r="C20" s="30">
        <v>1558442.61</v>
      </c>
      <c r="D20" s="30">
        <v>675.2669999999999</v>
      </c>
      <c r="E20" s="31">
        <v>2307.890967572827</v>
      </c>
    </row>
    <row r="21" spans="2:5" ht="14.25">
      <c r="B21" s="29">
        <v>39326</v>
      </c>
      <c r="C21" s="30">
        <v>925532.42</v>
      </c>
      <c r="D21" s="30">
        <v>418.41600000000005</v>
      </c>
      <c r="E21" s="31">
        <v>2211.990985048373</v>
      </c>
    </row>
    <row r="22" spans="2:5" ht="14.25">
      <c r="B22" s="29">
        <v>39356</v>
      </c>
      <c r="C22" s="30">
        <v>3003540.5599999996</v>
      </c>
      <c r="D22" s="30">
        <v>1032.512</v>
      </c>
      <c r="E22" s="31">
        <v>2908.964312279179</v>
      </c>
    </row>
    <row r="23" spans="2:5" ht="14.25">
      <c r="B23" s="29">
        <v>39387</v>
      </c>
      <c r="C23" s="30">
        <v>3099107.63</v>
      </c>
      <c r="D23" s="30">
        <v>1011.928</v>
      </c>
      <c r="E23" s="31">
        <v>3062.577209050446</v>
      </c>
    </row>
    <row r="24" spans="2:5" ht="14.25">
      <c r="B24" s="32">
        <v>39417</v>
      </c>
      <c r="C24" s="33">
        <v>6698978.71</v>
      </c>
      <c r="D24" s="33">
        <v>2185.68</v>
      </c>
      <c r="E24" s="34">
        <v>3064.9402977563045</v>
      </c>
    </row>
    <row r="25" spans="2:5" ht="14.25">
      <c r="B25" s="26">
        <v>39448</v>
      </c>
      <c r="C25" s="27">
        <v>2774713.46</v>
      </c>
      <c r="D25" s="27">
        <v>847.9799999999999</v>
      </c>
      <c r="E25" s="28">
        <v>3272.1449326635066</v>
      </c>
    </row>
    <row r="26" spans="2:5" ht="14.25">
      <c r="B26" s="29">
        <v>39479</v>
      </c>
      <c r="C26" s="30">
        <v>3447511.94</v>
      </c>
      <c r="D26" s="30">
        <v>966.88</v>
      </c>
      <c r="E26" s="31">
        <v>3565.604769981797</v>
      </c>
    </row>
    <row r="27" spans="2:5" ht="14.25">
      <c r="B27" s="29">
        <v>39508</v>
      </c>
      <c r="C27" s="30">
        <v>3378891.67</v>
      </c>
      <c r="D27" s="30">
        <v>898.1590000000001</v>
      </c>
      <c r="E27" s="31">
        <v>3762.0194976613275</v>
      </c>
    </row>
    <row r="28" spans="2:5" ht="14.25">
      <c r="B28" s="29">
        <v>39539</v>
      </c>
      <c r="C28" s="30">
        <v>2076293.4299999997</v>
      </c>
      <c r="D28" s="30">
        <v>517.6109999999999</v>
      </c>
      <c r="E28" s="31">
        <v>4011.30082243229</v>
      </c>
    </row>
    <row r="29" spans="2:5" ht="14.25">
      <c r="B29" s="29">
        <v>39569</v>
      </c>
      <c r="C29" s="30">
        <v>2608926.6999999997</v>
      </c>
      <c r="D29" s="30">
        <v>638.674</v>
      </c>
      <c r="E29" s="31">
        <v>4084.911394545574</v>
      </c>
    </row>
    <row r="30" spans="2:5" ht="14.25">
      <c r="B30" s="29">
        <v>39600</v>
      </c>
      <c r="C30" s="30">
        <v>2378767.44</v>
      </c>
      <c r="D30" s="30">
        <v>617.112</v>
      </c>
      <c r="E30" s="31">
        <v>3854.677011628359</v>
      </c>
    </row>
    <row r="31" spans="2:5" ht="14.25">
      <c r="B31" s="29">
        <v>39630</v>
      </c>
      <c r="C31" s="30">
        <v>2320655.58</v>
      </c>
      <c r="D31" s="30">
        <v>593.2840000000001</v>
      </c>
      <c r="E31" s="31">
        <v>3911.542499039246</v>
      </c>
    </row>
    <row r="32" spans="2:5" ht="14.25">
      <c r="B32" s="29">
        <v>39661</v>
      </c>
      <c r="C32" s="30">
        <v>2530169</v>
      </c>
      <c r="D32" s="30">
        <v>676</v>
      </c>
      <c r="E32" s="31">
        <v>3742.853550295858</v>
      </c>
    </row>
    <row r="33" spans="2:5" ht="14.25">
      <c r="B33" s="29">
        <v>39692</v>
      </c>
      <c r="C33" s="30">
        <v>3524177.7999999993</v>
      </c>
      <c r="D33" s="30">
        <v>916.9399999999998</v>
      </c>
      <c r="E33" s="31">
        <v>3843.4115645516604</v>
      </c>
    </row>
    <row r="34" spans="2:5" ht="14.25">
      <c r="B34" s="29">
        <v>39722</v>
      </c>
      <c r="C34" s="30">
        <v>3410907.02</v>
      </c>
      <c r="D34" s="30">
        <v>1001.184</v>
      </c>
      <c r="E34" s="31">
        <v>3406.8732820340715</v>
      </c>
    </row>
    <row r="35" spans="2:5" ht="14.25">
      <c r="B35" s="29">
        <v>39753</v>
      </c>
      <c r="C35" s="30">
        <v>2481261.74</v>
      </c>
      <c r="D35" s="30">
        <v>772.856</v>
      </c>
      <c r="E35" s="31">
        <v>3210.509771548646</v>
      </c>
    </row>
    <row r="36" spans="2:5" ht="14.25">
      <c r="B36" s="32">
        <v>39783</v>
      </c>
      <c r="C36" s="33">
        <v>3382790.86</v>
      </c>
      <c r="D36" s="33">
        <v>1121.428</v>
      </c>
      <c r="E36" s="34">
        <v>3016.5029408932182</v>
      </c>
    </row>
    <row r="37" spans="2:5" ht="14.25">
      <c r="B37" s="29">
        <v>39814</v>
      </c>
      <c r="C37" s="30">
        <v>3427946.3299999996</v>
      </c>
      <c r="D37" s="30">
        <v>1234.3159999999998</v>
      </c>
      <c r="E37" s="31">
        <v>2777.2031878384464</v>
      </c>
    </row>
    <row r="38" spans="2:5" ht="14.25">
      <c r="B38" s="29">
        <v>39845</v>
      </c>
      <c r="C38" s="30">
        <v>1777472.47</v>
      </c>
      <c r="D38" s="30">
        <v>696.728</v>
      </c>
      <c r="E38" s="31">
        <v>2551.1712892262117</v>
      </c>
    </row>
    <row r="39" spans="2:5" ht="14.25">
      <c r="B39" s="29">
        <v>39873</v>
      </c>
      <c r="C39" s="30">
        <v>2738545.2700000005</v>
      </c>
      <c r="D39" s="30">
        <v>1207.176</v>
      </c>
      <c r="E39" s="31">
        <v>2268.555098842257</v>
      </c>
    </row>
    <row r="40" spans="2:5" ht="14.25">
      <c r="B40" s="29">
        <v>39904</v>
      </c>
      <c r="C40" s="30">
        <v>3542944.68</v>
      </c>
      <c r="D40" s="30">
        <v>1776.1840000000002</v>
      </c>
      <c r="E40" s="31">
        <v>1994.6946262324175</v>
      </c>
    </row>
    <row r="41" spans="2:5" ht="14.25">
      <c r="B41" s="29">
        <v>39934</v>
      </c>
      <c r="C41" s="30">
        <v>4219688.8</v>
      </c>
      <c r="D41" s="30">
        <v>2183.728</v>
      </c>
      <c r="E41" s="31">
        <v>1932.332598199043</v>
      </c>
    </row>
    <row r="42" spans="2:5" ht="14.25">
      <c r="B42" s="29">
        <v>39965</v>
      </c>
      <c r="C42" s="30">
        <v>6712700.870000001</v>
      </c>
      <c r="D42" s="30">
        <v>3344.7059999999997</v>
      </c>
      <c r="E42" s="31">
        <v>2006.9629049608548</v>
      </c>
    </row>
    <row r="43" spans="2:5" ht="14.25">
      <c r="B43" s="29">
        <v>39995</v>
      </c>
      <c r="C43" s="30">
        <v>3161384.76</v>
      </c>
      <c r="D43" s="30">
        <v>1531.6760000000002</v>
      </c>
      <c r="E43" s="31">
        <v>2064.0035882262305</v>
      </c>
    </row>
    <row r="44" spans="2:5" ht="14.25">
      <c r="B44" s="29">
        <v>40026</v>
      </c>
      <c r="C44" s="30">
        <v>3354384.48</v>
      </c>
      <c r="D44" s="30">
        <v>1615.049</v>
      </c>
      <c r="E44" s="31">
        <v>2076.955237890615</v>
      </c>
    </row>
    <row r="45" spans="2:5" ht="14.25">
      <c r="B45" s="29">
        <v>40057</v>
      </c>
      <c r="C45" s="30">
        <v>3191650.33</v>
      </c>
      <c r="D45" s="30">
        <v>1439.9750000000001</v>
      </c>
      <c r="E45" s="31">
        <v>2216.4623205263983</v>
      </c>
    </row>
    <row r="46" spans="2:5" ht="14.25">
      <c r="B46" s="29">
        <v>40087</v>
      </c>
      <c r="C46" s="30">
        <v>1757009.04</v>
      </c>
      <c r="D46" s="30">
        <v>699.0559999999999</v>
      </c>
      <c r="E46" s="31">
        <v>2513.4024169737477</v>
      </c>
    </row>
    <row r="47" spans="2:5" ht="14.25">
      <c r="B47" s="29">
        <v>40118</v>
      </c>
      <c r="C47" s="30">
        <v>2385324.7700000005</v>
      </c>
      <c r="D47" s="30">
        <v>961.0119999999998</v>
      </c>
      <c r="E47" s="31">
        <v>2482.096758417169</v>
      </c>
    </row>
    <row r="48" spans="2:5" ht="14.25">
      <c r="B48" s="29">
        <v>40148</v>
      </c>
      <c r="C48" s="30">
        <v>2967453.61</v>
      </c>
      <c r="D48" s="30">
        <v>1245.128</v>
      </c>
      <c r="E48" s="31">
        <v>2383.2518504121663</v>
      </c>
    </row>
    <row r="49" spans="2:5" ht="14.25">
      <c r="B49" s="26">
        <v>40179</v>
      </c>
      <c r="C49" s="27">
        <v>1449460.81</v>
      </c>
      <c r="D49" s="27">
        <v>629.328</v>
      </c>
      <c r="E49" s="28">
        <v>2303.1881785015125</v>
      </c>
    </row>
    <row r="50" spans="2:5" ht="14.25">
      <c r="B50" s="29">
        <v>40210</v>
      </c>
      <c r="C50" s="30">
        <v>1057405.1</v>
      </c>
      <c r="D50" s="30">
        <v>471.728</v>
      </c>
      <c r="E50" s="31">
        <v>2241.5567869619786</v>
      </c>
    </row>
    <row r="51" spans="2:5" ht="14.25">
      <c r="B51" s="29">
        <v>40238</v>
      </c>
      <c r="C51" s="30">
        <v>2225373.86</v>
      </c>
      <c r="D51" s="30">
        <v>964.717</v>
      </c>
      <c r="E51" s="31">
        <v>2306.763392787729</v>
      </c>
    </row>
    <row r="52" spans="2:5" ht="14.25">
      <c r="B52" s="29">
        <v>40269</v>
      </c>
      <c r="C52" s="30">
        <v>1912843.87</v>
      </c>
      <c r="D52" s="30">
        <v>716.82</v>
      </c>
      <c r="E52" s="31">
        <v>2668.5135319885053</v>
      </c>
    </row>
    <row r="53" spans="2:5" ht="14.25">
      <c r="B53" s="29">
        <v>40299</v>
      </c>
      <c r="C53" s="30">
        <v>1821350.07</v>
      </c>
      <c r="D53" s="30">
        <v>496.244</v>
      </c>
      <c r="E53" s="31">
        <v>3670.2712173849964</v>
      </c>
    </row>
    <row r="54" spans="2:5" ht="14.25">
      <c r="B54" s="29">
        <v>40330</v>
      </c>
      <c r="C54" s="30">
        <v>3890846.5799999996</v>
      </c>
      <c r="D54" s="30">
        <v>918.4870000000001</v>
      </c>
      <c r="E54" s="31">
        <v>4236.147686358108</v>
      </c>
    </row>
    <row r="55" spans="2:5" ht="14.25">
      <c r="B55" s="29">
        <v>40360</v>
      </c>
      <c r="C55" s="30">
        <v>3176696.42</v>
      </c>
      <c r="D55" s="30">
        <v>963.5480000000001</v>
      </c>
      <c r="E55" s="31">
        <v>3296.8740737358175</v>
      </c>
    </row>
    <row r="56" spans="2:5" ht="14.25">
      <c r="B56" s="29">
        <v>40391</v>
      </c>
      <c r="C56" s="30">
        <v>4189860.34</v>
      </c>
      <c r="D56" s="30">
        <v>995.9559999999999</v>
      </c>
      <c r="E56" s="31">
        <v>4206.872934145685</v>
      </c>
    </row>
    <row r="57" spans="2:5" ht="14.25">
      <c r="B57" s="29">
        <v>40422</v>
      </c>
      <c r="C57" s="30">
        <v>3788095.7</v>
      </c>
      <c r="D57" s="30">
        <v>858.674</v>
      </c>
      <c r="E57" s="31">
        <v>4411.564458688629</v>
      </c>
    </row>
    <row r="58" spans="2:5" ht="14.25">
      <c r="B58" s="29">
        <v>40452</v>
      </c>
      <c r="C58" s="30">
        <v>6229443.58</v>
      </c>
      <c r="D58" s="30">
        <v>1413.6320000000003</v>
      </c>
      <c r="E58" s="31">
        <v>4406.6939486372685</v>
      </c>
    </row>
    <row r="59" spans="2:5" ht="14.25">
      <c r="B59" s="29">
        <v>40483</v>
      </c>
      <c r="C59" s="30">
        <v>3586356.9600000004</v>
      </c>
      <c r="D59" s="30">
        <v>793.5439999999999</v>
      </c>
      <c r="E59" s="31">
        <v>4519.417902472957</v>
      </c>
    </row>
    <row r="60" spans="2:5" ht="14.25">
      <c r="B60" s="32">
        <v>40513</v>
      </c>
      <c r="C60" s="33">
        <v>3472773.36</v>
      </c>
      <c r="D60" s="33">
        <v>753.782</v>
      </c>
      <c r="E60" s="34">
        <v>4607.132247785168</v>
      </c>
    </row>
    <row r="61" spans="2:5" ht="14.25">
      <c r="B61" s="29">
        <v>40544</v>
      </c>
      <c r="C61" s="30">
        <v>5561369.699999999</v>
      </c>
      <c r="D61" s="30">
        <v>1213.6200000000001</v>
      </c>
      <c r="E61" s="31">
        <v>4582.463786028576</v>
      </c>
    </row>
    <row r="62" spans="2:5" ht="14.25">
      <c r="B62" s="29">
        <v>40575</v>
      </c>
      <c r="C62" s="30">
        <v>2631104.5999999996</v>
      </c>
      <c r="D62" s="30">
        <v>562.4259999999999</v>
      </c>
      <c r="E62" s="31">
        <v>4678.134723501402</v>
      </c>
    </row>
    <row r="63" spans="2:5" ht="14.25">
      <c r="B63" s="29">
        <v>40603</v>
      </c>
      <c r="C63" s="30">
        <v>3152163.42</v>
      </c>
      <c r="D63" s="30">
        <v>669.704</v>
      </c>
      <c r="E63" s="31">
        <v>4706.800944895058</v>
      </c>
    </row>
    <row r="64" spans="2:5" ht="14.25">
      <c r="B64" s="29">
        <v>40634</v>
      </c>
      <c r="C64" s="30">
        <v>5401998.989999999</v>
      </c>
      <c r="D64" s="30">
        <v>1174.842</v>
      </c>
      <c r="E64" s="31">
        <v>4598.064241829965</v>
      </c>
    </row>
    <row r="65" spans="2:5" ht="14.25">
      <c r="B65" s="29">
        <v>40664</v>
      </c>
      <c r="C65" s="30">
        <v>5135091.529999999</v>
      </c>
      <c r="D65" s="30">
        <v>1067.612</v>
      </c>
      <c r="E65" s="31">
        <v>4809.885548307812</v>
      </c>
    </row>
    <row r="66" spans="2:5" ht="14.25">
      <c r="B66" s="29">
        <v>40695</v>
      </c>
      <c r="C66" s="30">
        <v>3082380.67</v>
      </c>
      <c r="D66" s="30">
        <v>646.856</v>
      </c>
      <c r="E66" s="31">
        <v>4765.172882372583</v>
      </c>
    </row>
    <row r="67" spans="2:5" ht="14.25">
      <c r="B67" s="29">
        <v>40725</v>
      </c>
      <c r="C67" s="30">
        <v>5141917.890000001</v>
      </c>
      <c r="D67" s="30">
        <v>1113.092</v>
      </c>
      <c r="E67" s="31">
        <v>4619.490473384052</v>
      </c>
    </row>
    <row r="68" spans="2:5" ht="14.25">
      <c r="B68" s="29">
        <v>40756</v>
      </c>
      <c r="C68" s="30">
        <v>7692371.9</v>
      </c>
      <c r="D68" s="30">
        <v>1696.364</v>
      </c>
      <c r="E68" s="31">
        <v>4534.6234062972335</v>
      </c>
    </row>
    <row r="69" spans="2:5" ht="14.25">
      <c r="B69" s="29">
        <v>40787</v>
      </c>
      <c r="C69" s="30">
        <v>10145812.57</v>
      </c>
      <c r="D69" s="30">
        <v>2253.0200000000004</v>
      </c>
      <c r="E69" s="31">
        <v>4503.205728311334</v>
      </c>
    </row>
    <row r="70" spans="2:5" ht="14.25">
      <c r="B70" s="29">
        <v>40817</v>
      </c>
      <c r="C70" s="30">
        <v>11828221.859999998</v>
      </c>
      <c r="D70" s="30">
        <v>2696.092</v>
      </c>
      <c r="E70" s="31">
        <v>4387.172937718741</v>
      </c>
    </row>
    <row r="71" spans="2:5" ht="14.25">
      <c r="B71" s="29">
        <v>40848</v>
      </c>
      <c r="C71" s="30">
        <v>5506767.93</v>
      </c>
      <c r="D71" s="30">
        <v>1295.8000000000002</v>
      </c>
      <c r="E71" s="31">
        <v>4249.70514739929</v>
      </c>
    </row>
    <row r="72" spans="2:5" ht="14.25">
      <c r="B72" s="29">
        <v>40878</v>
      </c>
      <c r="C72" s="30">
        <v>5603182.22</v>
      </c>
      <c r="D72" s="30">
        <v>1413.2240000000002</v>
      </c>
      <c r="E72" s="31">
        <v>3964.8224343769984</v>
      </c>
    </row>
    <row r="73" spans="2:5" ht="14.25">
      <c r="B73" s="26">
        <v>40909</v>
      </c>
      <c r="C73" s="27">
        <v>5937996.59</v>
      </c>
      <c r="D73" s="27">
        <v>1501.0420000000001</v>
      </c>
      <c r="E73" s="28">
        <v>3955.916350108791</v>
      </c>
    </row>
    <row r="74" spans="2:5" ht="14.25">
      <c r="B74" s="29">
        <v>40940</v>
      </c>
      <c r="C74" s="30">
        <v>6146035.920000001</v>
      </c>
      <c r="D74" s="30">
        <v>1579.5559999999998</v>
      </c>
      <c r="E74" s="31">
        <v>3890.9895692207183</v>
      </c>
    </row>
    <row r="75" spans="2:5" ht="14.25">
      <c r="B75" s="29">
        <v>40969</v>
      </c>
      <c r="C75" s="30">
        <v>5923575.4799999995</v>
      </c>
      <c r="D75" s="30">
        <v>1520.113</v>
      </c>
      <c r="E75" s="31">
        <v>3896.799435305138</v>
      </c>
    </row>
    <row r="76" spans="2:5" ht="14.25">
      <c r="B76" s="29">
        <v>41000</v>
      </c>
      <c r="C76" s="30">
        <v>4975768.81</v>
      </c>
      <c r="D76" s="30">
        <v>1268.47</v>
      </c>
      <c r="E76" s="31">
        <v>3922.6539137701325</v>
      </c>
    </row>
    <row r="77" spans="2:5" ht="14.25">
      <c r="B77" s="29">
        <v>41030</v>
      </c>
      <c r="C77" s="30">
        <v>6424093.2299999995</v>
      </c>
      <c r="D77" s="30">
        <v>1672.2</v>
      </c>
      <c r="E77" s="31">
        <v>3841.701489056333</v>
      </c>
    </row>
    <row r="78" spans="2:5" ht="14.25">
      <c r="B78" s="29">
        <v>41061</v>
      </c>
      <c r="C78" s="30">
        <v>4642281.46</v>
      </c>
      <c r="D78" s="30">
        <v>1339.93</v>
      </c>
      <c r="E78" s="31">
        <v>3464.570134260745</v>
      </c>
    </row>
    <row r="79" spans="2:5" ht="14.25">
      <c r="B79" s="29">
        <v>41091</v>
      </c>
      <c r="C79" s="30">
        <v>9070238.71</v>
      </c>
      <c r="D79" s="30">
        <v>2815.5</v>
      </c>
      <c r="E79" s="31">
        <v>3221.537456934825</v>
      </c>
    </row>
    <row r="80" spans="2:5" ht="14.25">
      <c r="B80" s="29">
        <v>41122</v>
      </c>
      <c r="C80" s="30">
        <v>14378525.339999996</v>
      </c>
      <c r="D80" s="30">
        <v>4800.45</v>
      </c>
      <c r="E80" s="31">
        <v>2995.2453082523507</v>
      </c>
    </row>
    <row r="81" spans="2:5" ht="14.25">
      <c r="B81" s="29">
        <v>41153</v>
      </c>
      <c r="C81" s="30">
        <v>7716892.529999999</v>
      </c>
      <c r="D81" s="30">
        <v>2510.5150000000003</v>
      </c>
      <c r="E81" s="31">
        <v>3073.8284893736936</v>
      </c>
    </row>
    <row r="82" spans="2:5" ht="14.25">
      <c r="B82" s="29">
        <v>41183</v>
      </c>
      <c r="C82" s="30">
        <v>12207858.07999999</v>
      </c>
      <c r="D82" s="30">
        <v>3969.34</v>
      </c>
      <c r="E82" s="31">
        <v>3075.5385227770844</v>
      </c>
    </row>
    <row r="83" spans="2:5" ht="14.25">
      <c r="B83" s="29">
        <v>41214</v>
      </c>
      <c r="C83" s="30">
        <v>12498863.2</v>
      </c>
      <c r="D83" s="30">
        <v>3984.34</v>
      </c>
      <c r="E83" s="31">
        <v>3136.9971438180473</v>
      </c>
    </row>
    <row r="84" spans="2:5" ht="14.25">
      <c r="B84" s="32">
        <v>41244</v>
      </c>
      <c r="C84" s="33">
        <v>12267410.270000001</v>
      </c>
      <c r="D84" s="33">
        <v>3825.7309999999998</v>
      </c>
      <c r="E84" s="34">
        <v>3206.553275700775</v>
      </c>
    </row>
    <row r="85" spans="2:5" ht="14.25">
      <c r="B85" s="29">
        <v>41275</v>
      </c>
      <c r="C85" s="30">
        <v>5250987.26</v>
      </c>
      <c r="D85" s="30">
        <v>1486.856</v>
      </c>
      <c r="E85" s="31">
        <v>3531.6044458911956</v>
      </c>
    </row>
    <row r="86" spans="2:5" ht="14.25">
      <c r="B86" s="29">
        <v>41306</v>
      </c>
      <c r="C86" s="30">
        <v>5221194.629999999</v>
      </c>
      <c r="D86" s="30">
        <v>1405.2391800000003</v>
      </c>
      <c r="E86" s="31">
        <v>3715.5202504387894</v>
      </c>
    </row>
    <row r="87" spans="2:5" ht="14.25">
      <c r="B87" s="29">
        <v>41334</v>
      </c>
      <c r="C87" s="30">
        <v>4014908.8600000013</v>
      </c>
      <c r="D87" s="30">
        <v>1130.3</v>
      </c>
      <c r="E87" s="31">
        <v>3552.0736618596843</v>
      </c>
    </row>
    <row r="88" spans="2:5" ht="14.25">
      <c r="B88" s="29">
        <v>41365</v>
      </c>
      <c r="C88" s="30">
        <v>9068074.020000001</v>
      </c>
      <c r="D88" s="30">
        <v>2428.1</v>
      </c>
      <c r="E88" s="31">
        <v>3734.637790865286</v>
      </c>
    </row>
    <row r="89" spans="2:5" ht="14.25">
      <c r="B89" s="29">
        <v>41395</v>
      </c>
      <c r="C89" s="30">
        <v>9006566.900000002</v>
      </c>
      <c r="D89" s="30">
        <v>2223.9</v>
      </c>
      <c r="E89" s="31">
        <v>4049.8974324385094</v>
      </c>
    </row>
    <row r="90" spans="2:5" ht="14.25">
      <c r="B90" s="29">
        <v>41426</v>
      </c>
      <c r="C90" s="30">
        <v>10315086.9</v>
      </c>
      <c r="D90" s="30">
        <v>2346.594</v>
      </c>
      <c r="E90" s="31">
        <v>4395.769741165281</v>
      </c>
    </row>
    <row r="91" spans="2:5" ht="14.25">
      <c r="B91" s="29">
        <v>41456</v>
      </c>
      <c r="C91" s="30">
        <v>9285614.690000001</v>
      </c>
      <c r="D91" s="30">
        <v>2099.36</v>
      </c>
      <c r="E91" s="31">
        <v>4423.069263966162</v>
      </c>
    </row>
    <row r="92" spans="2:5" ht="14.25">
      <c r="B92" s="29">
        <v>41487</v>
      </c>
      <c r="C92" s="30">
        <v>10506757.57</v>
      </c>
      <c r="D92" s="30">
        <v>2277.12</v>
      </c>
      <c r="E92" s="31">
        <v>4614.055284745644</v>
      </c>
    </row>
    <row r="93" spans="2:5" ht="14.25">
      <c r="B93" s="29">
        <v>41518</v>
      </c>
      <c r="C93" s="30">
        <v>9067962.2</v>
      </c>
      <c r="D93" s="30">
        <v>1917.2169999999999</v>
      </c>
      <c r="E93" s="31">
        <v>4729.752657106629</v>
      </c>
    </row>
    <row r="94" spans="2:5" ht="14.25">
      <c r="B94" s="29">
        <v>41548</v>
      </c>
      <c r="C94" s="30">
        <v>12529721.12</v>
      </c>
      <c r="D94" s="30">
        <v>2565.561</v>
      </c>
      <c r="E94" s="31">
        <v>4883.813372591803</v>
      </c>
    </row>
    <row r="95" spans="2:5" ht="14.25">
      <c r="B95" s="29">
        <v>41579</v>
      </c>
      <c r="C95" s="30">
        <v>9945506.969999997</v>
      </c>
      <c r="D95" s="30">
        <v>2006.393</v>
      </c>
      <c r="E95" s="31">
        <v>4956.908726256519</v>
      </c>
    </row>
    <row r="96" spans="2:5" ht="14.25">
      <c r="B96" s="32">
        <v>41609</v>
      </c>
      <c r="C96" s="33">
        <v>10006773</v>
      </c>
      <c r="D96" s="33">
        <v>1982.5</v>
      </c>
      <c r="E96" s="34">
        <v>5047.552585119798</v>
      </c>
    </row>
    <row r="97" spans="2:5" ht="14.25">
      <c r="B97" s="29">
        <v>41640</v>
      </c>
      <c r="C97" s="30">
        <v>7628621</v>
      </c>
      <c r="D97" s="30">
        <v>1475.3200000000002</v>
      </c>
      <c r="E97" s="31">
        <v>5170.8246346555325</v>
      </c>
    </row>
    <row r="98" spans="2:5" ht="14.25">
      <c r="B98" s="29">
        <v>41671</v>
      </c>
      <c r="C98" s="30">
        <v>7580206.71</v>
      </c>
      <c r="D98" s="30">
        <v>1475.32</v>
      </c>
      <c r="E98" s="31">
        <v>5138.00850662907</v>
      </c>
    </row>
    <row r="99" spans="2:5" ht="14.25">
      <c r="B99" s="29">
        <v>41699</v>
      </c>
      <c r="C99" s="30">
        <v>3516732.8200000003</v>
      </c>
      <c r="D99" s="30">
        <v>692.231</v>
      </c>
      <c r="E99" s="31">
        <v>5080.287967455951</v>
      </c>
    </row>
    <row r="100" spans="2:5" ht="14.25">
      <c r="B100" s="29">
        <v>41730</v>
      </c>
      <c r="C100" s="30">
        <v>4735010</v>
      </c>
      <c r="D100" s="30">
        <v>940.78</v>
      </c>
      <c r="E100" s="31">
        <v>5033.068305023491</v>
      </c>
    </row>
    <row r="101" spans="2:5" ht="14.25">
      <c r="B101" s="29">
        <v>41760</v>
      </c>
      <c r="C101" s="30">
        <v>4073003</v>
      </c>
      <c r="D101" s="30">
        <v>825.9</v>
      </c>
      <c r="E101" s="31">
        <v>4931.593413246156</v>
      </c>
    </row>
    <row r="102" spans="2:5" ht="14.25">
      <c r="B102" s="29">
        <v>41791</v>
      </c>
      <c r="C102" s="30">
        <v>4981358</v>
      </c>
      <c r="D102" s="30">
        <v>1015</v>
      </c>
      <c r="E102" s="31">
        <v>4907.741871921182</v>
      </c>
    </row>
    <row r="103" spans="2:5" ht="14.25">
      <c r="B103" s="29">
        <v>41821</v>
      </c>
      <c r="C103" s="30">
        <v>12959292.86</v>
      </c>
      <c r="D103" s="30">
        <v>2693.25</v>
      </c>
      <c r="E103" s="31">
        <v>4811.767515084006</v>
      </c>
    </row>
    <row r="104" spans="2:5" ht="14.25">
      <c r="B104" s="29">
        <v>41852</v>
      </c>
      <c r="C104" s="30">
        <v>13403519.5</v>
      </c>
      <c r="D104" s="30">
        <v>3073.5</v>
      </c>
      <c r="E104" s="31">
        <v>4360.995444932487</v>
      </c>
    </row>
    <row r="105" spans="2:5" ht="14.25">
      <c r="B105" s="29">
        <v>41883</v>
      </c>
      <c r="C105" s="30">
        <v>17348829.28</v>
      </c>
      <c r="D105" s="30">
        <v>3846</v>
      </c>
      <c r="E105" s="31">
        <v>4510.876047841914</v>
      </c>
    </row>
    <row r="106" spans="2:5" ht="14.25">
      <c r="B106" s="29">
        <v>41913</v>
      </c>
      <c r="C106" s="30">
        <v>12552800</v>
      </c>
      <c r="D106" s="30">
        <v>2650</v>
      </c>
      <c r="E106" s="31">
        <v>4736.905660377358</v>
      </c>
    </row>
    <row r="107" spans="2:5" ht="14.25">
      <c r="B107" s="29">
        <v>41944</v>
      </c>
      <c r="C107" s="30">
        <v>4371440</v>
      </c>
      <c r="D107" s="30">
        <v>925</v>
      </c>
      <c r="E107" s="31">
        <v>4725.881081081081</v>
      </c>
    </row>
    <row r="108" spans="2:5" ht="14.25">
      <c r="B108" s="32">
        <v>41974</v>
      </c>
      <c r="C108" s="33">
        <v>6025151</v>
      </c>
      <c r="D108" s="33">
        <v>1464.9</v>
      </c>
      <c r="E108" s="34">
        <v>4113.0118096798415</v>
      </c>
    </row>
    <row r="109" spans="2:5" ht="14.25">
      <c r="B109" s="29">
        <v>42005</v>
      </c>
      <c r="C109" s="30">
        <v>3755492</v>
      </c>
      <c r="D109" s="30">
        <v>925</v>
      </c>
      <c r="E109" s="31">
        <v>4059.9913513513516</v>
      </c>
    </row>
    <row r="110" spans="2:5" ht="14.25">
      <c r="B110" s="29">
        <v>42036</v>
      </c>
      <c r="C110" s="30">
        <v>5679756.43</v>
      </c>
      <c r="D110" s="30">
        <v>1497.103</v>
      </c>
      <c r="E110" s="31">
        <v>3793.831439787376</v>
      </c>
    </row>
    <row r="111" spans="2:5" ht="14.25">
      <c r="B111" s="29">
        <v>42064</v>
      </c>
      <c r="C111" s="30">
        <v>4672762.77</v>
      </c>
      <c r="D111" s="30">
        <v>1339.288</v>
      </c>
      <c r="E111" s="31">
        <v>3488.990247056645</v>
      </c>
    </row>
    <row r="112" spans="2:5" ht="14.25">
      <c r="B112" s="29">
        <v>42095</v>
      </c>
      <c r="C112" s="30">
        <v>2530994.88</v>
      </c>
      <c r="D112" s="30">
        <v>726.973</v>
      </c>
      <c r="E112" s="31">
        <v>3481.552794945617</v>
      </c>
    </row>
    <row r="113" spans="2:5" ht="14.25">
      <c r="B113" s="29">
        <v>42125</v>
      </c>
      <c r="C113" s="30">
        <v>3304483</v>
      </c>
      <c r="D113" s="30">
        <v>1025</v>
      </c>
      <c r="E113" s="31">
        <v>3223.8858536585362</v>
      </c>
    </row>
    <row r="114" spans="2:5" ht="14.25">
      <c r="B114" s="29">
        <v>42156</v>
      </c>
      <c r="C114" s="30">
        <v>6492071</v>
      </c>
      <c r="D114" s="30">
        <v>2282</v>
      </c>
      <c r="E114" s="31">
        <v>2844.904031551271</v>
      </c>
    </row>
    <row r="115" spans="2:5" ht="14.25">
      <c r="B115" s="29">
        <v>42186</v>
      </c>
      <c r="C115" s="30">
        <v>6670917.82</v>
      </c>
      <c r="D115" s="30">
        <v>2369</v>
      </c>
      <c r="E115" s="31">
        <v>2815.9214098775856</v>
      </c>
    </row>
    <row r="116" spans="2:5" ht="14.25">
      <c r="B116" s="29">
        <v>42217</v>
      </c>
      <c r="C116" s="30">
        <v>5517411.62</v>
      </c>
      <c r="D116" s="30">
        <v>2000</v>
      </c>
      <c r="E116" s="31">
        <v>2758.70581</v>
      </c>
    </row>
    <row r="117" spans="2:5" ht="14.25">
      <c r="B117" s="29">
        <v>42248</v>
      </c>
      <c r="C117" s="30">
        <v>4988184</v>
      </c>
      <c r="D117" s="30">
        <v>1834</v>
      </c>
      <c r="E117" s="31">
        <v>2719.8386041439476</v>
      </c>
    </row>
    <row r="118" spans="2:5" ht="14.25">
      <c r="B118" s="29">
        <v>42278</v>
      </c>
      <c r="C118" s="30">
        <v>6167837.62</v>
      </c>
      <c r="D118" s="30">
        <v>2282</v>
      </c>
      <c r="E118" s="31">
        <v>2702.8210429447854</v>
      </c>
    </row>
    <row r="119" spans="2:5" ht="14.25">
      <c r="B119" s="29">
        <v>42309</v>
      </c>
      <c r="C119" s="30">
        <v>5531441.68</v>
      </c>
      <c r="D119" s="30">
        <v>2075</v>
      </c>
      <c r="E119" s="31">
        <v>2665.755026506024</v>
      </c>
    </row>
    <row r="120" spans="2:5" ht="14.25">
      <c r="B120" s="32">
        <v>42339</v>
      </c>
      <c r="C120" s="33">
        <v>5213403.18</v>
      </c>
      <c r="D120" s="33">
        <v>1925</v>
      </c>
      <c r="E120" s="34">
        <v>2708.261392207792</v>
      </c>
    </row>
    <row r="121" spans="2:5" ht="14.25">
      <c r="B121" s="29">
        <v>42370</v>
      </c>
      <c r="C121" s="30">
        <v>2277631</v>
      </c>
      <c r="D121" s="30">
        <v>795</v>
      </c>
      <c r="E121" s="31">
        <v>2864.9446540880504</v>
      </c>
    </row>
    <row r="122" spans="2:5" ht="14.25">
      <c r="B122" s="29">
        <v>42401</v>
      </c>
      <c r="C122" s="30">
        <v>3561218.8100000005</v>
      </c>
      <c r="D122" s="30">
        <v>1176.319</v>
      </c>
      <c r="E122" s="31">
        <v>3027.4260723494226</v>
      </c>
    </row>
    <row r="123" spans="2:5" ht="14.25">
      <c r="B123" s="29">
        <v>42430</v>
      </c>
      <c r="C123" s="30">
        <v>2538173.19</v>
      </c>
      <c r="D123" s="30">
        <v>832.4689999999999</v>
      </c>
      <c r="E123" s="31">
        <v>3048.970219912093</v>
      </c>
    </row>
    <row r="124" spans="2:5" ht="14.25">
      <c r="B124" s="29">
        <v>42461</v>
      </c>
      <c r="C124" s="30">
        <v>2016253.38</v>
      </c>
      <c r="D124" s="30">
        <v>670.075</v>
      </c>
      <c r="E124" s="31">
        <v>3008.99657501026</v>
      </c>
    </row>
    <row r="125" spans="2:5" ht="14.25">
      <c r="B125" s="29">
        <v>42491</v>
      </c>
      <c r="C125" s="30">
        <v>2694088.07</v>
      </c>
      <c r="D125" s="30">
        <v>872.7600500000001</v>
      </c>
      <c r="E125" s="31">
        <v>3086.8599794410843</v>
      </c>
    </row>
    <row r="126" spans="2:5" ht="14.25">
      <c r="B126" s="29">
        <v>42522</v>
      </c>
      <c r="C126" s="30">
        <v>4015208.1900000004</v>
      </c>
      <c r="D126" s="30">
        <v>1306.207</v>
      </c>
      <c r="E126" s="31">
        <v>3073.9447805745954</v>
      </c>
    </row>
    <row r="127" spans="2:5" ht="14.25">
      <c r="B127" s="29">
        <v>42552</v>
      </c>
      <c r="C127" s="30">
        <v>1332787.26</v>
      </c>
      <c r="D127" s="30">
        <v>440.904</v>
      </c>
      <c r="E127" s="31">
        <v>3022.851369005498</v>
      </c>
    </row>
    <row r="128" spans="2:5" ht="14.25">
      <c r="B128" s="29">
        <v>42583</v>
      </c>
      <c r="C128" s="30">
        <v>2106626.75</v>
      </c>
      <c r="D128" s="30">
        <v>671.517</v>
      </c>
      <c r="E128" s="31">
        <v>3137.116037270836</v>
      </c>
    </row>
    <row r="129" spans="2:5" ht="14.25">
      <c r="B129" s="29">
        <v>42614</v>
      </c>
      <c r="C129" s="30">
        <v>4389185.029999999</v>
      </c>
      <c r="D129" s="30">
        <v>1382.69</v>
      </c>
      <c r="E129" s="31">
        <v>3174.38111941216</v>
      </c>
    </row>
    <row r="130" spans="2:5" ht="14.25">
      <c r="B130" s="29">
        <v>42644</v>
      </c>
      <c r="C130" s="30">
        <v>5110793.74</v>
      </c>
      <c r="D130" s="30">
        <v>1459.7</v>
      </c>
      <c r="E130" s="31">
        <v>3501.2630951565393</v>
      </c>
    </row>
    <row r="131" spans="2:5" ht="14.25">
      <c r="B131" s="29">
        <v>42675</v>
      </c>
      <c r="C131" s="30">
        <v>6314078.800000001</v>
      </c>
      <c r="D131" s="30">
        <v>1677</v>
      </c>
      <c r="E131" s="31">
        <v>3765.1036374478235</v>
      </c>
    </row>
    <row r="132" spans="2:5" ht="14.25">
      <c r="B132" s="32">
        <v>42705</v>
      </c>
      <c r="C132" s="33">
        <v>4735949.72</v>
      </c>
      <c r="D132" s="33">
        <v>1232.596</v>
      </c>
      <c r="E132" s="34">
        <v>3842.2562786184603</v>
      </c>
    </row>
    <row r="133" spans="2:5" ht="14.25">
      <c r="B133" s="29">
        <v>42736</v>
      </c>
      <c r="C133" s="30">
        <v>1366622.4</v>
      </c>
      <c r="D133" s="30">
        <v>323.1</v>
      </c>
      <c r="E133" s="31">
        <v>4229.719591457752</v>
      </c>
    </row>
    <row r="134" spans="2:5" ht="14.25">
      <c r="B134" s="29">
        <v>42767</v>
      </c>
      <c r="C134" s="30">
        <v>5551659.12</v>
      </c>
      <c r="D134" s="30">
        <v>1266</v>
      </c>
      <c r="E134" s="31">
        <v>4385.196777251185</v>
      </c>
    </row>
    <row r="135" spans="2:5" ht="14.25">
      <c r="B135" s="29">
        <v>42795</v>
      </c>
      <c r="C135" s="30">
        <v>5433651.26</v>
      </c>
      <c r="D135" s="30">
        <v>1206.5520000000001</v>
      </c>
      <c r="E135" s="31">
        <v>4503.4538585987175</v>
      </c>
    </row>
    <row r="136" spans="2:5" ht="14.25">
      <c r="B136" s="29">
        <v>42826</v>
      </c>
      <c r="C136" s="30">
        <v>1629910.73</v>
      </c>
      <c r="D136" s="30">
        <v>328.58000000000004</v>
      </c>
      <c r="E136" s="31">
        <v>4960.468470387729</v>
      </c>
    </row>
    <row r="137" spans="2:5" ht="14.25">
      <c r="B137" s="29">
        <v>42856</v>
      </c>
      <c r="C137" s="30">
        <v>5019149.4</v>
      </c>
      <c r="D137" s="30">
        <v>1022.98</v>
      </c>
      <c r="E137" s="31">
        <v>4906.400320631879</v>
      </c>
    </row>
    <row r="138" spans="2:5" ht="14.25">
      <c r="B138" s="29">
        <v>42887</v>
      </c>
      <c r="C138" s="30">
        <v>2775352.12</v>
      </c>
      <c r="D138" s="30">
        <v>530.384</v>
      </c>
      <c r="E138" s="31">
        <v>5232.722178647923</v>
      </c>
    </row>
    <row r="139" spans="2:5" ht="14.25">
      <c r="B139" s="29">
        <v>42917</v>
      </c>
      <c r="C139" s="30">
        <v>1093126.43</v>
      </c>
      <c r="D139" s="30">
        <v>209.599</v>
      </c>
      <c r="E139" s="31">
        <v>5215.322735318393</v>
      </c>
    </row>
    <row r="140" spans="2:5" ht="14.25">
      <c r="B140" s="29">
        <v>42948</v>
      </c>
      <c r="C140" s="30">
        <v>4048732.85</v>
      </c>
      <c r="D140" s="30">
        <v>754.35</v>
      </c>
      <c r="E140" s="31">
        <v>5367.180817922715</v>
      </c>
    </row>
    <row r="141" spans="2:5" ht="14.25">
      <c r="B141" s="29">
        <v>42979</v>
      </c>
      <c r="C141" s="30">
        <v>5911132.97</v>
      </c>
      <c r="D141" s="30">
        <v>1001.5</v>
      </c>
      <c r="E141" s="31">
        <v>5902.279550673989</v>
      </c>
    </row>
    <row r="142" spans="2:5" ht="14.25">
      <c r="B142" s="29">
        <v>43009</v>
      </c>
      <c r="C142" s="30">
        <v>3694942.25</v>
      </c>
      <c r="D142" s="30">
        <v>642.48</v>
      </c>
      <c r="E142" s="31">
        <v>5751.061900759557</v>
      </c>
    </row>
    <row r="143" spans="2:5" ht="14.25">
      <c r="B143" s="29">
        <v>43040</v>
      </c>
      <c r="C143" s="30">
        <v>8426479.879999999</v>
      </c>
      <c r="D143" s="30">
        <v>1444.5</v>
      </c>
      <c r="E143" s="31">
        <v>5833.4924749048105</v>
      </c>
    </row>
    <row r="144" spans="2:5" ht="14.25">
      <c r="B144" s="32">
        <v>43070</v>
      </c>
      <c r="C144" s="33">
        <v>4868051.98</v>
      </c>
      <c r="D144" s="33">
        <v>895.008</v>
      </c>
      <c r="E144" s="34">
        <v>5439.115605670565</v>
      </c>
    </row>
    <row r="145" spans="2:5" ht="14.25">
      <c r="B145" s="29">
        <v>43101</v>
      </c>
      <c r="C145" s="30">
        <v>3578740.3200000003</v>
      </c>
      <c r="D145" s="30">
        <v>656.4036</v>
      </c>
      <c r="E145" s="31">
        <v>5452.04249336841</v>
      </c>
    </row>
    <row r="146" spans="2:5" ht="14.25">
      <c r="B146" s="29">
        <v>43132</v>
      </c>
      <c r="C146" s="30">
        <v>3530635.32</v>
      </c>
      <c r="D146" s="30">
        <v>694.98</v>
      </c>
      <c r="E146" s="31">
        <v>5080.197012863679</v>
      </c>
    </row>
    <row r="147" spans="2:5" ht="14.25">
      <c r="B147" s="29">
        <v>43160</v>
      </c>
      <c r="C147" s="30">
        <v>6640123.529999999</v>
      </c>
      <c r="D147" s="30">
        <v>1249.5012</v>
      </c>
      <c r="E147" s="31">
        <v>5314.219410113411</v>
      </c>
    </row>
    <row r="148" spans="2:5" ht="14.25">
      <c r="B148" s="29">
        <v>43191</v>
      </c>
      <c r="C148" s="30">
        <v>4500176.11</v>
      </c>
      <c r="D148" s="30">
        <v>823.5219999999999</v>
      </c>
      <c r="E148" s="31">
        <v>5464.548743081546</v>
      </c>
    </row>
    <row r="149" spans="2:5" ht="14.25">
      <c r="B149" s="29">
        <v>43221</v>
      </c>
      <c r="C149" s="30">
        <v>7822867.429999999</v>
      </c>
      <c r="D149" s="30">
        <v>1438.48</v>
      </c>
      <c r="E149" s="31">
        <v>5438.287240698514</v>
      </c>
    </row>
    <row r="150" spans="2:5" ht="14.25">
      <c r="B150" s="29">
        <v>43252</v>
      </c>
      <c r="C150" s="30">
        <v>5680918.01</v>
      </c>
      <c r="D150" s="30">
        <v>1041.98</v>
      </c>
      <c r="E150" s="31">
        <v>5452.041315572275</v>
      </c>
    </row>
    <row r="151" spans="2:5" ht="14.25">
      <c r="B151" s="29">
        <v>43282</v>
      </c>
      <c r="C151" s="30">
        <v>3613691.1500000004</v>
      </c>
      <c r="D151" s="30">
        <v>651.4010000000001</v>
      </c>
      <c r="E151" s="31">
        <v>5547.567704071686</v>
      </c>
    </row>
    <row r="152" spans="2:5" ht="14.25">
      <c r="B152" s="29">
        <v>43313</v>
      </c>
      <c r="C152" s="30">
        <v>5317444.319999999</v>
      </c>
      <c r="D152" s="30">
        <v>986.8252000000001</v>
      </c>
      <c r="E152" s="31">
        <v>5388.435885099001</v>
      </c>
    </row>
    <row r="153" spans="2:5" ht="14.25">
      <c r="B153" s="29">
        <v>43344</v>
      </c>
      <c r="C153" s="30">
        <v>3056564.5500000003</v>
      </c>
      <c r="D153" s="30">
        <v>623.148</v>
      </c>
      <c r="E153" s="31">
        <v>4905.037888270524</v>
      </c>
    </row>
    <row r="154" spans="2:5" ht="14.25">
      <c r="B154" s="29">
        <v>43374</v>
      </c>
      <c r="C154" s="30">
        <v>7458447.220000001</v>
      </c>
      <c r="D154" s="30">
        <v>1707.0867999999998</v>
      </c>
      <c r="E154" s="31">
        <v>4369.108366370123</v>
      </c>
    </row>
    <row r="155" spans="2:5" ht="14.25">
      <c r="B155" s="29">
        <v>43405</v>
      </c>
      <c r="C155" s="30">
        <v>10398925.619999992</v>
      </c>
      <c r="D155" s="30">
        <v>2325.1238000000003</v>
      </c>
      <c r="E155" s="31">
        <v>4472.418036407348</v>
      </c>
    </row>
    <row r="156" spans="2:5" ht="14.25">
      <c r="B156" s="32">
        <v>43435</v>
      </c>
      <c r="C156" s="33">
        <v>6364789.53</v>
      </c>
      <c r="D156" s="33">
        <v>1416.993</v>
      </c>
      <c r="E156" s="34">
        <v>4491.757919763894</v>
      </c>
    </row>
    <row r="157" spans="2:5" ht="14.25">
      <c r="B157" s="29">
        <v>43466</v>
      </c>
      <c r="C157" s="30">
        <v>5477533.18</v>
      </c>
      <c r="D157" s="30">
        <v>1214.748</v>
      </c>
      <c r="E157" s="31">
        <v>4509.193001346781</v>
      </c>
    </row>
    <row r="158" spans="2:5" s="47" customFormat="1" ht="14.25">
      <c r="B158" s="29">
        <v>43497</v>
      </c>
      <c r="C158" s="30">
        <v>5005978.590000001</v>
      </c>
      <c r="D158" s="30">
        <v>1150.48</v>
      </c>
      <c r="E158" s="31">
        <v>4351.208704193034</v>
      </c>
    </row>
    <row r="159" spans="2:5" s="47" customFormat="1" ht="14.25">
      <c r="B159" s="29">
        <v>43525</v>
      </c>
      <c r="C159" s="30">
        <v>4569163.57</v>
      </c>
      <c r="D159" s="30">
        <v>984.7</v>
      </c>
      <c r="E159" s="31">
        <v>4640.157987204226</v>
      </c>
    </row>
    <row r="160" spans="2:5" s="47" customFormat="1" ht="14.25">
      <c r="B160" s="29">
        <v>43556</v>
      </c>
      <c r="C160" s="30">
        <v>2208261.7</v>
      </c>
      <c r="D160" s="30">
        <v>439.848</v>
      </c>
      <c r="E160" s="31">
        <v>5020.510949237009</v>
      </c>
    </row>
    <row r="161" spans="2:5" s="47" customFormat="1" ht="14.25">
      <c r="B161" s="29">
        <v>43586</v>
      </c>
      <c r="C161" s="30">
        <v>2620110.7600000002</v>
      </c>
      <c r="D161" s="30">
        <v>546.932</v>
      </c>
      <c r="E161" s="31">
        <v>4790.560362165681</v>
      </c>
    </row>
    <row r="162" spans="2:5" s="47" customFormat="1" ht="14.25">
      <c r="B162" s="29">
        <v>43617</v>
      </c>
      <c r="C162" s="30">
        <v>3099470</v>
      </c>
      <c r="D162" s="30">
        <v>623.504</v>
      </c>
      <c r="E162" s="31">
        <v>4971.050706972209</v>
      </c>
    </row>
    <row r="163" spans="2:5" s="47" customFormat="1" ht="14.25">
      <c r="B163" s="29">
        <v>43647</v>
      </c>
      <c r="C163" s="30">
        <v>5016024.4399999995</v>
      </c>
      <c r="D163" s="30">
        <v>970.0459999999999</v>
      </c>
      <c r="E163" s="31">
        <v>5170.913997892882</v>
      </c>
    </row>
    <row r="164" spans="2:5" s="47" customFormat="1" ht="14.25">
      <c r="B164" s="29">
        <v>43678</v>
      </c>
      <c r="C164" s="30">
        <v>8239867.459999999</v>
      </c>
      <c r="D164" s="30">
        <v>1636.5130000000001</v>
      </c>
      <c r="E164" s="31">
        <v>5035.014973910992</v>
      </c>
    </row>
    <row r="165" spans="2:5" s="47" customFormat="1" ht="14.25">
      <c r="B165" s="29">
        <v>43709</v>
      </c>
      <c r="C165" s="30">
        <v>7508025.55</v>
      </c>
      <c r="D165" s="30">
        <v>1497.4975</v>
      </c>
      <c r="E165" s="31">
        <v>5013.714914382161</v>
      </c>
    </row>
    <row r="166" spans="2:5" s="47" customFormat="1" ht="14.25">
      <c r="B166" s="29">
        <v>43739</v>
      </c>
      <c r="C166" s="30">
        <v>4670204.9</v>
      </c>
      <c r="D166" s="30">
        <v>959.4459999999999</v>
      </c>
      <c r="E166" s="31">
        <v>4867.605785005097</v>
      </c>
    </row>
    <row r="167" spans="2:5" s="47" customFormat="1" ht="14.25">
      <c r="B167" s="29">
        <v>43770</v>
      </c>
      <c r="C167" s="30">
        <v>13588889.96</v>
      </c>
      <c r="D167" s="30">
        <v>2919.116</v>
      </c>
      <c r="E167" s="31">
        <v>4655.138733781049</v>
      </c>
    </row>
    <row r="168" spans="2:12" ht="14.25">
      <c r="B168" s="32">
        <v>43800</v>
      </c>
      <c r="C168" s="33">
        <v>700150.25</v>
      </c>
      <c r="D168" s="33">
        <v>150.191</v>
      </c>
      <c r="E168" s="34">
        <v>4661.732394084865</v>
      </c>
      <c r="F168" s="47"/>
      <c r="G168" s="47"/>
      <c r="H168" s="47"/>
      <c r="I168" s="47"/>
      <c r="J168" s="47"/>
      <c r="K168" s="47"/>
      <c r="L168" s="47"/>
    </row>
    <row r="169" spans="2:5" s="47" customFormat="1" ht="14.25">
      <c r="B169" s="29">
        <v>43831</v>
      </c>
      <c r="C169" s="30">
        <v>943792.43</v>
      </c>
      <c r="D169" s="30">
        <v>205.69000000000003</v>
      </c>
      <c r="E169" s="31">
        <v>4588.421556711556</v>
      </c>
    </row>
    <row r="170" spans="2:5" s="47" customFormat="1" ht="14.25">
      <c r="B170" s="29">
        <v>43862</v>
      </c>
      <c r="C170" s="30">
        <v>1361121.9</v>
      </c>
      <c r="D170" s="30">
        <v>318.837</v>
      </c>
      <c r="E170" s="31">
        <v>4269.021161283038</v>
      </c>
    </row>
    <row r="171" spans="2:5" s="47" customFormat="1" ht="14.25">
      <c r="B171" s="29">
        <v>43891</v>
      </c>
      <c r="C171" s="30">
        <v>1796760.8699999999</v>
      </c>
      <c r="D171" s="30">
        <v>441.644</v>
      </c>
      <c r="E171" s="31">
        <v>4068.3466094863734</v>
      </c>
    </row>
    <row r="172" spans="2:5" s="47" customFormat="1" ht="14.25">
      <c r="B172" s="29">
        <v>43922</v>
      </c>
      <c r="C172" s="30">
        <v>2110015.16</v>
      </c>
      <c r="D172" s="30">
        <v>550</v>
      </c>
      <c r="E172" s="31">
        <v>3836.3912000000005</v>
      </c>
    </row>
    <row r="173" spans="2:5" s="47" customFormat="1" ht="14.25">
      <c r="B173" s="29">
        <v>43952</v>
      </c>
      <c r="C173" s="30">
        <v>3425810.8800000004</v>
      </c>
      <c r="D173" s="30">
        <v>1178.574</v>
      </c>
      <c r="E173" s="31">
        <v>2906.742283471382</v>
      </c>
    </row>
    <row r="174" spans="2:5" s="47" customFormat="1" ht="14.25">
      <c r="B174" s="29">
        <v>43983</v>
      </c>
      <c r="C174" s="30">
        <v>8599180.85</v>
      </c>
      <c r="D174" s="30">
        <v>2974.55</v>
      </c>
      <c r="E174" s="31">
        <v>2890.918239733741</v>
      </c>
    </row>
    <row r="175" spans="2:5" s="47" customFormat="1" ht="14.25">
      <c r="B175" s="29">
        <v>44013</v>
      </c>
      <c r="C175" s="30">
        <v>4090797.3500000006</v>
      </c>
      <c r="D175" s="30">
        <v>1327.612</v>
      </c>
      <c r="E175" s="31">
        <v>3081.319956433055</v>
      </c>
    </row>
    <row r="176" spans="2:5" s="47" customFormat="1" ht="14.25">
      <c r="B176" s="29">
        <v>44044</v>
      </c>
      <c r="C176" s="30">
        <v>2058529.5</v>
      </c>
      <c r="D176" s="30">
        <v>636.8406</v>
      </c>
      <c r="E176" s="31">
        <v>3232.409334455121</v>
      </c>
    </row>
    <row r="177" spans="2:12" ht="14.25">
      <c r="B177" s="29">
        <v>44075</v>
      </c>
      <c r="C177" s="30">
        <v>2923358.7500000005</v>
      </c>
      <c r="D177" s="30">
        <v>913.6179999999999</v>
      </c>
      <c r="E177" s="31">
        <v>3199.76045787189</v>
      </c>
      <c r="F177" s="47"/>
      <c r="G177" s="47"/>
      <c r="H177" s="47"/>
      <c r="I177" s="47"/>
      <c r="J177" s="47"/>
      <c r="K177" s="47"/>
      <c r="L177" s="47"/>
    </row>
    <row r="178" spans="2:5" s="47" customFormat="1" ht="14.25">
      <c r="B178" s="29">
        <v>44105</v>
      </c>
      <c r="C178" s="30">
        <v>4015366.6100000013</v>
      </c>
      <c r="D178" s="30">
        <v>1128.0159999999998</v>
      </c>
      <c r="E178" s="31">
        <v>3559.6716801889347</v>
      </c>
    </row>
    <row r="179" spans="2:5" s="47" customFormat="1" ht="14.25">
      <c r="B179" s="29">
        <v>44136</v>
      </c>
      <c r="C179" s="30">
        <v>3917226.2100000004</v>
      </c>
      <c r="D179" s="30">
        <v>1158.952</v>
      </c>
      <c r="E179" s="31">
        <v>3379.9727771296834</v>
      </c>
    </row>
    <row r="180" spans="2:5" s="47" customFormat="1" ht="14.25">
      <c r="B180" s="32">
        <v>44166</v>
      </c>
      <c r="C180" s="33">
        <v>9407009.750000002</v>
      </c>
      <c r="D180" s="33">
        <v>2826.322</v>
      </c>
      <c r="E180" s="34">
        <v>3328.357402305895</v>
      </c>
    </row>
    <row r="181" spans="2:5" s="47" customFormat="1" ht="14.25">
      <c r="B181" s="29">
        <v>44197</v>
      </c>
      <c r="C181" s="30">
        <v>3300996.849999999</v>
      </c>
      <c r="D181" s="30">
        <v>913.648</v>
      </c>
      <c r="E181" s="31">
        <v>3612.9853619774785</v>
      </c>
    </row>
    <row r="182" spans="2:5" s="47" customFormat="1" ht="14.25">
      <c r="B182" s="29">
        <v>44228</v>
      </c>
      <c r="C182" s="30">
        <v>3513819.449999999</v>
      </c>
      <c r="D182" s="30">
        <v>974.532</v>
      </c>
      <c r="E182" s="31">
        <v>3605.64809570132</v>
      </c>
    </row>
    <row r="183" spans="2:5" s="47" customFormat="1" ht="14.25">
      <c r="B183" s="29">
        <v>44256</v>
      </c>
      <c r="C183" s="30">
        <v>4580083.479999998</v>
      </c>
      <c r="D183" s="30">
        <v>1218.3914000000002</v>
      </c>
      <c r="E183" s="31">
        <v>3759.123283371828</v>
      </c>
    </row>
    <row r="184" spans="2:5" s="47" customFormat="1" ht="14.25">
      <c r="B184" s="29">
        <v>44287</v>
      </c>
      <c r="C184" s="30">
        <v>4048648.27</v>
      </c>
      <c r="D184" s="30">
        <v>1002.097</v>
      </c>
      <c r="E184" s="31">
        <v>4040.176020884206</v>
      </c>
    </row>
    <row r="185" spans="2:5" s="47" customFormat="1" ht="14.25">
      <c r="B185" s="29">
        <v>44317</v>
      </c>
      <c r="C185" s="30">
        <v>2141550.040000001</v>
      </c>
      <c r="D185" s="30">
        <v>524.42</v>
      </c>
      <c r="E185" s="31">
        <v>4083.6543991457247</v>
      </c>
    </row>
    <row r="186" spans="2:5" s="47" customFormat="1" ht="14.25">
      <c r="B186" s="29">
        <v>44348</v>
      </c>
      <c r="C186" s="30">
        <v>3150462.14</v>
      </c>
      <c r="D186" s="30">
        <v>763.645</v>
      </c>
      <c r="E186" s="31">
        <v>4125.558525230966</v>
      </c>
    </row>
    <row r="187" spans="2:5" s="47" customFormat="1" ht="14.25">
      <c r="B187" s="29">
        <v>44378</v>
      </c>
      <c r="C187" s="30">
        <v>1501666.87</v>
      </c>
      <c r="D187" s="30">
        <v>330.296</v>
      </c>
      <c r="E187" s="31">
        <v>4546.427658827234</v>
      </c>
    </row>
    <row r="188" spans="2:5" s="47" customFormat="1" ht="14.25">
      <c r="B188" s="29">
        <v>44409</v>
      </c>
      <c r="C188" s="30">
        <v>4501547.150000002</v>
      </c>
      <c r="D188" s="30">
        <v>987.3800000000001</v>
      </c>
      <c r="E188" s="31">
        <v>4559.082774615652</v>
      </c>
    </row>
    <row r="189" spans="2:5" s="47" customFormat="1" ht="14.25">
      <c r="B189" s="29">
        <v>44440</v>
      </c>
      <c r="C189" s="30">
        <v>4064471.190000001</v>
      </c>
      <c r="D189" s="30">
        <v>907.328</v>
      </c>
      <c r="E189" s="31">
        <v>4479.605159324964</v>
      </c>
    </row>
    <row r="190" spans="2:5" s="47" customFormat="1" ht="14.25">
      <c r="B190" s="29">
        <v>44470</v>
      </c>
      <c r="C190" s="30">
        <v>6829519.29</v>
      </c>
      <c r="D190" s="30">
        <v>1572.195</v>
      </c>
      <c r="E190" s="31">
        <v>4343.939072443303</v>
      </c>
    </row>
    <row r="191" spans="2:5" s="47" customFormat="1" ht="14.25">
      <c r="B191" s="29">
        <v>44501</v>
      </c>
      <c r="C191" s="30">
        <v>5517787.42</v>
      </c>
      <c r="D191" s="30">
        <v>1257.58298</v>
      </c>
      <c r="E191" s="31">
        <v>4387.612990754693</v>
      </c>
    </row>
    <row r="192" spans="2:5" s="47" customFormat="1" ht="14.25">
      <c r="B192" s="32">
        <v>44531</v>
      </c>
      <c r="C192" s="33">
        <v>8592161.290000005</v>
      </c>
      <c r="D192" s="33">
        <v>1966.64</v>
      </c>
      <c r="E192" s="34">
        <v>4368.95481125168</v>
      </c>
    </row>
    <row r="193" spans="2:5" s="47" customFormat="1" ht="14.25">
      <c r="B193" s="29">
        <v>44562</v>
      </c>
      <c r="C193" s="30">
        <v>8956510.75</v>
      </c>
      <c r="D193" s="30">
        <v>2008.5535</v>
      </c>
      <c r="E193" s="31">
        <v>4459.184557443952</v>
      </c>
    </row>
    <row r="194" spans="2:5" s="47" customFormat="1" ht="14.25">
      <c r="B194" s="29">
        <v>44593</v>
      </c>
      <c r="C194" s="30">
        <v>5665274.989999999</v>
      </c>
      <c r="D194" s="30">
        <v>1155.653</v>
      </c>
      <c r="E194" s="31">
        <v>4902.22842842964</v>
      </c>
    </row>
    <row r="195" spans="2:5" s="47" customFormat="1" ht="14.25">
      <c r="B195" s="29">
        <v>44621</v>
      </c>
      <c r="C195" s="30">
        <v>3431253.8099999996</v>
      </c>
      <c r="D195" s="30">
        <v>658.0329999999999</v>
      </c>
      <c r="E195" s="31">
        <v>5214.409930808941</v>
      </c>
    </row>
    <row r="196" spans="2:5" s="47" customFormat="1" ht="14.25">
      <c r="B196" s="32">
        <v>44652</v>
      </c>
      <c r="C196" s="33">
        <v>7571886.829999997</v>
      </c>
      <c r="D196" s="33">
        <v>1360.4592</v>
      </c>
      <c r="E196" s="34">
        <v>5565.684608549816</v>
      </c>
    </row>
    <row r="197" s="47" customFormat="1" ht="14.25">
      <c r="B197" s="101"/>
    </row>
    <row r="198" ht="14.25">
      <c r="B198" s="36" t="s">
        <v>22</v>
      </c>
    </row>
  </sheetData>
  <sheetProtection/>
  <mergeCells count="1">
    <mergeCell ref="C10:D10"/>
  </mergeCells>
  <hyperlinks>
    <hyperlink ref="E10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2022-05-09T18:08:41Z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