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0"/>
  </bookViews>
  <sheets>
    <sheet name="Quesos" sheetId="1" r:id="rId1"/>
    <sheet name="Destinos Trimestrales" sheetId="2" r:id="rId2"/>
    <sheet name="Listado Datos Mensuales" sheetId="3" r:id="rId3"/>
  </sheets>
  <definedNames/>
  <calcPr fullCalcOnLoad="1"/>
</workbook>
</file>

<file path=xl/sharedStrings.xml><?xml version="1.0" encoding="utf-8"?>
<sst xmlns="http://schemas.openxmlformats.org/spreadsheetml/2006/main" count="586" uniqueCount="70">
  <si>
    <t>Volúmen (Toneladas)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</si>
  <si>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</si>
  <si>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</si>
  <si>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</si>
  <si>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</si>
  <si>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</si>
  <si>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</si>
  <si>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</si>
  <si>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</si>
  <si>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</si>
  <si>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</si>
  <si>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</si>
  <si>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</si>
  <si>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</si>
  <si>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</t>
  </si>
  <si>
    <t>Quesos</t>
  </si>
  <si>
    <t>Precio Promedio (US$ FOB/Toneladas)</t>
  </si>
  <si>
    <t>Volver a hoja principal</t>
  </si>
  <si>
    <t>Fecha</t>
  </si>
  <si>
    <r>
      <t xml:space="preserve">Precio Promedio </t>
    </r>
    <r>
      <rPr>
        <b/>
        <sz val="10"/>
        <color indexed="8"/>
        <rFont val="Calibri"/>
        <family val="2"/>
      </rPr>
      <t>(US$ FOB/Toneladas)</t>
    </r>
  </si>
  <si>
    <t>Acceder al listado de datos</t>
  </si>
  <si>
    <t>Fuente: INALE en base a datos de Aduanas</t>
  </si>
  <si>
    <t>2015</t>
  </si>
  <si>
    <t>2017</t>
  </si>
  <si>
    <t>2018</t>
  </si>
  <si>
    <t>Trimestre 1</t>
  </si>
  <si>
    <t>Trimestre 2</t>
  </si>
  <si>
    <t>Trimestre 3</t>
  </si>
  <si>
    <t>Trimestre 4</t>
  </si>
  <si>
    <t>Total Anual</t>
  </si>
  <si>
    <t>Año</t>
  </si>
  <si>
    <t>Volúmen (ton)</t>
  </si>
  <si>
    <t>% variación  periodo del año anterior</t>
  </si>
  <si>
    <t>Volúmen Total (ton)</t>
  </si>
  <si>
    <t>Fuente: INALE en base a datos de Aduanas, precios FOB</t>
  </si>
  <si>
    <t>Destinos de las exportaciones, definidos como los cinco primeros países en función del ingreso generado por la exportación y el porcentaje del total por trimestre</t>
  </si>
  <si>
    <t>Puesto</t>
  </si>
  <si>
    <t>Total</t>
  </si>
  <si>
    <t>BRASIL</t>
  </si>
  <si>
    <t>MEXICO</t>
  </si>
  <si>
    <t>RUSIA</t>
  </si>
  <si>
    <t>ARGENTINA</t>
  </si>
  <si>
    <t>VIETNAM</t>
  </si>
  <si>
    <t>CHINA</t>
  </si>
  <si>
    <t>ESTADOS UNIDOS</t>
  </si>
  <si>
    <t>CHILE</t>
  </si>
  <si>
    <t>VENEZUELA</t>
  </si>
  <si>
    <t xml:space="preserve"> Año 2013</t>
  </si>
  <si>
    <t>PARAGUAY</t>
  </si>
  <si>
    <t xml:space="preserve"> Año 2012</t>
  </si>
  <si>
    <t>COREA DEL SUR</t>
  </si>
  <si>
    <t xml:space="preserve"> Año 2011</t>
  </si>
  <si>
    <t xml:space="preserve"> Año 2010</t>
  </si>
  <si>
    <t xml:space="preserve"> Año 2009</t>
  </si>
  <si>
    <t>ANGOLA</t>
  </si>
  <si>
    <t xml:space="preserve"> Año 2008</t>
  </si>
  <si>
    <t>CUBA</t>
  </si>
  <si>
    <t xml:space="preserve"> Año 2007</t>
  </si>
  <si>
    <t>Facturación (US$ FOB)</t>
  </si>
  <si>
    <t xml:space="preserve">Facturación (US$ FOB) </t>
  </si>
  <si>
    <t>2019</t>
  </si>
  <si>
    <t>Precio Promedio ponderado (US$/toneladas)</t>
  </si>
  <si>
    <t>Promedio lineal</t>
  </si>
  <si>
    <t>Promedio ponderado</t>
  </si>
  <si>
    <t>2020</t>
  </si>
  <si>
    <t>PERU</t>
  </si>
  <si>
    <t xml:space="preserve">Quesos </t>
  </si>
  <si>
    <t>En diciembre 2020 se actualizaron todos los datos subidos a la fecha en las planillas por lo que pueden variar con los publicados anteriormente.</t>
  </si>
  <si>
    <t>2021</t>
  </si>
  <si>
    <t>Estos datos se consideran preliminares a partir del 23/10/2020 e incluyen Admisiones temporales. Estas modificaciones recientes se deben a cambios realizados por la Agencia de Aduanas de Uruguay.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</si>
</sst>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MS Sans Serif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sz val="11"/>
      <color indexed="56"/>
      <name val="Calibri"/>
      <family val="2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MS Sans Serif"/>
      <family val="2"/>
    </font>
    <font>
      <b/>
      <sz val="12"/>
      <color theme="1"/>
      <name val="Calibri"/>
      <family val="2"/>
    </font>
    <font>
      <sz val="8"/>
      <color rgb="FF000000"/>
      <name val="Tahoma"/>
      <family val="2"/>
    </font>
    <font>
      <sz val="11"/>
      <color theme="3"/>
      <name val="Calibri"/>
      <family val="2"/>
    </font>
    <font>
      <sz val="10"/>
      <color theme="3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thin">
        <color rgb="FFAAAAAA"/>
      </right>
      <top style="medium"/>
      <bottom style="thin">
        <color rgb="FFAAAAAA"/>
      </bottom>
    </border>
    <border>
      <left style="thin">
        <color rgb="FFAAAAAA"/>
      </left>
      <right style="medium"/>
      <top style="medium"/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medium"/>
      <top style="thin">
        <color rgb="FFAAAAAA"/>
      </top>
      <bottom style="thin">
        <color rgb="FFAAAAAA"/>
      </bottom>
    </border>
    <border>
      <left style="medium"/>
      <right style="thin">
        <color rgb="FFAAAAAA"/>
      </right>
      <top style="thin">
        <color rgb="FFAAAAAA"/>
      </top>
      <bottom style="medium"/>
    </border>
    <border>
      <left style="thin">
        <color rgb="FFAAAAAA"/>
      </left>
      <right style="medium"/>
      <top style="thin">
        <color rgb="FFAAAAAA"/>
      </top>
      <bottom style="medium"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/>
      <top style="thin">
        <color rgb="FFAAAAAA"/>
      </top>
      <bottom style="medium"/>
    </border>
    <border>
      <left/>
      <right style="thin">
        <color rgb="FFAAAAAA"/>
      </right>
      <top style="thin">
        <color rgb="FFAAAAAA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45" fillId="0" borderId="12" xfId="0" applyNumberFormat="1" applyFont="1" applyBorder="1" applyAlignment="1">
      <alignment/>
    </xf>
    <xf numFmtId="9" fontId="45" fillId="0" borderId="15" xfId="55" applyFont="1" applyBorder="1" applyAlignment="1">
      <alignment/>
    </xf>
    <xf numFmtId="3" fontId="0" fillId="0" borderId="16" xfId="0" applyNumberFormat="1" applyBorder="1" applyAlignment="1">
      <alignment/>
    </xf>
    <xf numFmtId="3" fontId="45" fillId="0" borderId="17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3" fontId="0" fillId="0" borderId="18" xfId="0" applyNumberFormat="1" applyBorder="1" applyAlignment="1">
      <alignment/>
    </xf>
    <xf numFmtId="3" fontId="0" fillId="0" borderId="15" xfId="0" applyNumberFormat="1" applyBorder="1" applyAlignment="1">
      <alignment/>
    </xf>
    <xf numFmtId="4" fontId="36" fillId="0" borderId="0" xfId="46" applyNumberFormat="1" applyAlignment="1" applyProtection="1">
      <alignment/>
      <protection/>
    </xf>
    <xf numFmtId="9" fontId="0" fillId="0" borderId="0" xfId="55" applyAlignment="1">
      <alignment/>
    </xf>
    <xf numFmtId="0" fontId="0" fillId="0" borderId="0" xfId="0" applyAlignment="1">
      <alignment/>
    </xf>
    <xf numFmtId="9" fontId="0" fillId="0" borderId="0" xfId="55" applyAlignment="1">
      <alignment/>
    </xf>
    <xf numFmtId="3" fontId="45" fillId="0" borderId="19" xfId="0" applyNumberFormat="1" applyFont="1" applyBorder="1" applyAlignment="1">
      <alignment/>
    </xf>
    <xf numFmtId="9" fontId="45" fillId="0" borderId="20" xfId="55" applyFont="1" applyBorder="1" applyAlignment="1">
      <alignment/>
    </xf>
    <xf numFmtId="9" fontId="0" fillId="0" borderId="0" xfId="55" applyAlignment="1">
      <alignment/>
    </xf>
    <xf numFmtId="3" fontId="0" fillId="0" borderId="21" xfId="0" applyNumberFormat="1" applyBorder="1" applyAlignment="1">
      <alignment/>
    </xf>
    <xf numFmtId="183" fontId="0" fillId="0" borderId="0" xfId="49" applyNumberFormat="1" applyAlignment="1">
      <alignment/>
    </xf>
    <xf numFmtId="183" fontId="36" fillId="0" borderId="0" xfId="46" applyNumberFormat="1" applyAlignment="1" applyProtection="1">
      <alignment/>
      <protection/>
    </xf>
    <xf numFmtId="0" fontId="45" fillId="0" borderId="0" xfId="0" applyFont="1" applyAlignment="1">
      <alignment wrapText="1"/>
    </xf>
    <xf numFmtId="17" fontId="0" fillId="0" borderId="22" xfId="0" applyNumberFormat="1" applyBorder="1" applyAlignment="1">
      <alignment horizontal="center"/>
    </xf>
    <xf numFmtId="183" fontId="0" fillId="0" borderId="23" xfId="49" applyNumberFormat="1" applyBorder="1" applyAlignment="1">
      <alignment/>
    </xf>
    <xf numFmtId="183" fontId="0" fillId="0" borderId="24" xfId="49" applyNumberFormat="1" applyBorder="1" applyAlignment="1">
      <alignment/>
    </xf>
    <xf numFmtId="17" fontId="0" fillId="0" borderId="25" xfId="0" applyNumberFormat="1" applyBorder="1" applyAlignment="1">
      <alignment horizontal="center"/>
    </xf>
    <xf numFmtId="183" fontId="0" fillId="0" borderId="0" xfId="49" applyNumberFormat="1" applyAlignment="1">
      <alignment/>
    </xf>
    <xf numFmtId="183" fontId="0" fillId="0" borderId="26" xfId="49" applyNumberFormat="1" applyBorder="1" applyAlignment="1">
      <alignment/>
    </xf>
    <xf numFmtId="17" fontId="0" fillId="0" borderId="27" xfId="0" applyNumberFormat="1" applyBorder="1" applyAlignment="1">
      <alignment horizontal="center"/>
    </xf>
    <xf numFmtId="183" fontId="0" fillId="0" borderId="28" xfId="49" applyNumberFormat="1" applyBorder="1" applyAlignment="1">
      <alignment/>
    </xf>
    <xf numFmtId="183" fontId="0" fillId="0" borderId="29" xfId="49" applyNumberFormat="1" applyBorder="1" applyAlignment="1">
      <alignment/>
    </xf>
    <xf numFmtId="0" fontId="36" fillId="0" borderId="0" xfId="46" applyAlignment="1" applyProtection="1">
      <alignment/>
      <protection/>
    </xf>
    <xf numFmtId="0" fontId="45" fillId="0" borderId="22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3" fontId="45" fillId="0" borderId="12" xfId="0" applyNumberFormat="1" applyFont="1" applyBorder="1" applyAlignment="1">
      <alignment/>
    </xf>
    <xf numFmtId="3" fontId="45" fillId="0" borderId="17" xfId="0" applyNumberFormat="1" applyFont="1" applyBorder="1" applyAlignment="1">
      <alignment/>
    </xf>
    <xf numFmtId="49" fontId="45" fillId="0" borderId="19" xfId="0" applyNumberFormat="1" applyFont="1" applyBorder="1" applyAlignment="1">
      <alignment/>
    </xf>
    <xf numFmtId="49" fontId="0" fillId="0" borderId="0" xfId="0" applyNumberFormat="1" applyAlignment="1">
      <alignment/>
    </xf>
    <xf numFmtId="49" fontId="45" fillId="0" borderId="30" xfId="0" applyNumberFormat="1" applyFont="1" applyBorder="1" applyAlignment="1">
      <alignment/>
    </xf>
    <xf numFmtId="49" fontId="45" fillId="0" borderId="12" xfId="0" applyNumberFormat="1" applyFont="1" applyBorder="1" applyAlignment="1">
      <alignment/>
    </xf>
    <xf numFmtId="49" fontId="45" fillId="0" borderId="17" xfId="0" applyNumberFormat="1" applyFont="1" applyBorder="1" applyAlignment="1">
      <alignment/>
    </xf>
    <xf numFmtId="49" fontId="46" fillId="0" borderId="0" xfId="0" applyNumberFormat="1" applyFont="1" applyAlignment="1">
      <alignment/>
    </xf>
    <xf numFmtId="49" fontId="45" fillId="0" borderId="16" xfId="0" applyNumberFormat="1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9" fontId="45" fillId="0" borderId="0" xfId="55" applyFont="1" applyAlignment="1">
      <alignment/>
    </xf>
    <xf numFmtId="0" fontId="45" fillId="0" borderId="31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183" fontId="45" fillId="0" borderId="24" xfId="49" applyNumberFormat="1" applyFont="1" applyBorder="1" applyAlignment="1">
      <alignment horizontal="center" wrapText="1"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32" xfId="0" applyFont="1" applyBorder="1" applyAlignment="1">
      <alignment/>
    </xf>
    <xf numFmtId="0" fontId="45" fillId="0" borderId="32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0" fontId="45" fillId="0" borderId="16" xfId="0" applyFont="1" applyBorder="1" applyAlignment="1">
      <alignment/>
    </xf>
    <xf numFmtId="9" fontId="0" fillId="0" borderId="15" xfId="55" applyBorder="1" applyAlignment="1">
      <alignment/>
    </xf>
    <xf numFmtId="0" fontId="45" fillId="0" borderId="33" xfId="0" applyFont="1" applyBorder="1" applyAlignment="1">
      <alignment/>
    </xf>
    <xf numFmtId="3" fontId="0" fillId="0" borderId="33" xfId="0" applyNumberFormat="1" applyBorder="1" applyAlignment="1">
      <alignment/>
    </xf>
    <xf numFmtId="9" fontId="0" fillId="0" borderId="20" xfId="55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5" fillId="0" borderId="30" xfId="0" applyFont="1" applyBorder="1" applyAlignment="1">
      <alignment/>
    </xf>
    <xf numFmtId="0" fontId="45" fillId="0" borderId="12" xfId="0" applyFont="1" applyBorder="1" applyAlignment="1">
      <alignment/>
    </xf>
    <xf numFmtId="0" fontId="49" fillId="0" borderId="34" xfId="0" applyFont="1" applyBorder="1" applyAlignment="1">
      <alignment wrapText="1"/>
    </xf>
    <xf numFmtId="9" fontId="49" fillId="0" borderId="35" xfId="55" applyFont="1" applyBorder="1" applyAlignment="1">
      <alignment horizontal="right" wrapText="1"/>
    </xf>
    <xf numFmtId="0" fontId="45" fillId="0" borderId="17" xfId="0" applyFont="1" applyBorder="1" applyAlignment="1">
      <alignment/>
    </xf>
    <xf numFmtId="0" fontId="49" fillId="0" borderId="36" xfId="0" applyFont="1" applyBorder="1" applyAlignment="1">
      <alignment wrapText="1"/>
    </xf>
    <xf numFmtId="9" fontId="49" fillId="0" borderId="37" xfId="55" applyFont="1" applyBorder="1" applyAlignment="1">
      <alignment horizontal="right" wrapText="1"/>
    </xf>
    <xf numFmtId="0" fontId="49" fillId="0" borderId="36" xfId="0" applyFont="1" applyBorder="1" applyAlignment="1" quotePrefix="1">
      <alignment wrapText="1"/>
    </xf>
    <xf numFmtId="9" fontId="49" fillId="0" borderId="37" xfId="55" applyFont="1" applyBorder="1" applyAlignment="1" quotePrefix="1">
      <alignment horizontal="right" wrapText="1"/>
    </xf>
    <xf numFmtId="0" fontId="45" fillId="0" borderId="19" xfId="0" applyFont="1" applyBorder="1" applyAlignment="1">
      <alignment/>
    </xf>
    <xf numFmtId="0" fontId="49" fillId="0" borderId="38" xfId="0" applyFont="1" applyBorder="1" applyAlignment="1" quotePrefix="1">
      <alignment wrapText="1"/>
    </xf>
    <xf numFmtId="9" fontId="49" fillId="0" borderId="39" xfId="55" applyFont="1" applyBorder="1" applyAlignment="1" quotePrefix="1">
      <alignment horizontal="right" wrapText="1"/>
    </xf>
    <xf numFmtId="0" fontId="49" fillId="0" borderId="38" xfId="0" applyFont="1" applyBorder="1" applyAlignment="1">
      <alignment wrapText="1"/>
    </xf>
    <xf numFmtId="9" fontId="49" fillId="0" borderId="39" xfId="55" applyFont="1" applyBorder="1" applyAlignment="1">
      <alignment horizontal="right" wrapText="1"/>
    </xf>
    <xf numFmtId="0" fontId="45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2" fontId="49" fillId="0" borderId="0" xfId="0" applyNumberFormat="1" applyFont="1" applyAlignment="1">
      <alignment horizontal="right" wrapText="1"/>
    </xf>
    <xf numFmtId="0" fontId="49" fillId="0" borderId="37" xfId="0" applyFont="1" applyBorder="1" applyAlignment="1">
      <alignment horizontal="right" wrapText="1"/>
    </xf>
    <xf numFmtId="0" fontId="49" fillId="0" borderId="40" xfId="0" applyFont="1" applyBorder="1" applyAlignment="1">
      <alignment horizontal="right" wrapText="1"/>
    </xf>
    <xf numFmtId="0" fontId="49" fillId="0" borderId="41" xfId="0" applyFont="1" applyBorder="1" applyAlignment="1">
      <alignment wrapText="1"/>
    </xf>
    <xf numFmtId="2" fontId="49" fillId="0" borderId="37" xfId="0" applyNumberFormat="1" applyFont="1" applyBorder="1" applyAlignment="1">
      <alignment horizontal="right" wrapText="1"/>
    </xf>
    <xf numFmtId="0" fontId="49" fillId="0" borderId="39" xfId="0" applyFont="1" applyBorder="1" applyAlignment="1">
      <alignment horizontal="right" wrapText="1"/>
    </xf>
    <xf numFmtId="0" fontId="49" fillId="0" borderId="42" xfId="0" applyFont="1" applyBorder="1" applyAlignment="1">
      <alignment horizontal="right" wrapText="1"/>
    </xf>
    <xf numFmtId="0" fontId="49" fillId="0" borderId="43" xfId="0" applyFont="1" applyBorder="1" applyAlignment="1">
      <alignment wrapText="1"/>
    </xf>
    <xf numFmtId="2" fontId="49" fillId="0" borderId="39" xfId="0" applyNumberFormat="1" applyFont="1" applyBorder="1" applyAlignment="1">
      <alignment horizontal="right" wrapText="1"/>
    </xf>
    <xf numFmtId="0" fontId="45" fillId="0" borderId="13" xfId="0" applyFont="1" applyBorder="1" applyAlignment="1">
      <alignment horizontal="center"/>
    </xf>
    <xf numFmtId="0" fontId="50" fillId="0" borderId="0" xfId="0" applyFont="1" applyAlignment="1">
      <alignment/>
    </xf>
    <xf numFmtId="9" fontId="45" fillId="0" borderId="19" xfId="55" applyFont="1" applyBorder="1" applyAlignment="1">
      <alignment/>
    </xf>
    <xf numFmtId="9" fontId="0" fillId="0" borderId="0" xfId="0" applyNumberFormat="1" applyAlignment="1">
      <alignment/>
    </xf>
    <xf numFmtId="0" fontId="51" fillId="0" borderId="0" xfId="0" applyFont="1" applyAlignment="1">
      <alignment/>
    </xf>
    <xf numFmtId="17" fontId="0" fillId="0" borderId="0" xfId="0" applyNumberForma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5" fillId="0" borderId="3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32" xfId="0" applyFont="1" applyBorder="1" applyAlignment="1">
      <alignment/>
    </xf>
    <xf numFmtId="183" fontId="45" fillId="0" borderId="32" xfId="49" applyNumberFormat="1" applyFont="1" applyBorder="1" applyAlignment="1">
      <alignment horizontal="center"/>
    </xf>
    <xf numFmtId="183" fontId="45" fillId="0" borderId="13" xfId="49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714375</xdr:colOff>
      <xdr:row>0</xdr:row>
      <xdr:rowOff>0</xdr:rowOff>
    </xdr:from>
    <xdr:to>
      <xdr:col>9</xdr:col>
      <xdr:colOff>552450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714375</xdr:colOff>
      <xdr:row>0</xdr:row>
      <xdr:rowOff>180975</xdr:rowOff>
    </xdr:from>
    <xdr:to>
      <xdr:col>7</xdr:col>
      <xdr:colOff>552450</xdr:colOff>
      <xdr:row>8</xdr:row>
      <xdr:rowOff>133350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0975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0</xdr:rowOff>
    </xdr:from>
    <xdr:to>
      <xdr:col>3</xdr:col>
      <xdr:colOff>1085850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R72"/>
  <sheetViews>
    <sheetView showGridLines="0" tabSelected="1" zoomScalePageLayoutView="0" workbookViewId="0" topLeftCell="A1">
      <selection activeCell="K30" sqref="K30:L30"/>
    </sheetView>
  </sheetViews>
  <sheetFormatPr defaultColWidth="11.421875" defaultRowHeight="15"/>
  <cols>
    <col min="1" max="1" width="6.140625" style="0" customWidth="1"/>
    <col min="2" max="2" width="11.421875" style="41" customWidth="1"/>
    <col min="3" max="4" width="11.421875" style="0" customWidth="1"/>
    <col min="5" max="5" width="13.28125" style="0" customWidth="1"/>
    <col min="6" max="8" width="11.421875" style="0" customWidth="1"/>
    <col min="9" max="9" width="12.8515625" style="0" customWidth="1"/>
    <col min="15" max="15" width="15.140625" style="0" bestFit="1" customWidth="1"/>
    <col min="16" max="16" width="20.00390625" style="0" bestFit="1" customWidth="1"/>
  </cols>
  <sheetData>
    <row r="1" ht="15"/>
    <row r="2" ht="15"/>
    <row r="3" ht="15"/>
    <row r="4" ht="15"/>
    <row r="5" ht="15"/>
    <row r="6" ht="15"/>
    <row r="7" ht="15"/>
    <row r="8" ht="15"/>
    <row r="9" spans="2:4" ht="15">
      <c r="B9" s="103" t="s">
        <v>69</v>
      </c>
      <c r="C9" s="54"/>
      <c r="D9" s="54"/>
    </row>
    <row r="10" ht="8.25" customHeight="1" thickBot="1"/>
    <row r="11" spans="7:11" ht="16.5" thickBot="1">
      <c r="G11" s="108" t="s">
        <v>15</v>
      </c>
      <c r="H11" s="109"/>
      <c r="I11" s="109"/>
      <c r="J11" s="110"/>
      <c r="K11" s="35" t="s">
        <v>20</v>
      </c>
    </row>
    <row r="12" ht="15.75" thickBot="1"/>
    <row r="13" spans="2:15" ht="16.5" thickBot="1">
      <c r="B13"/>
      <c r="G13" s="105" t="s">
        <v>59</v>
      </c>
      <c r="H13" s="106"/>
      <c r="I13" s="106"/>
      <c r="J13" s="107"/>
      <c r="K13" s="3"/>
      <c r="L13" s="3"/>
      <c r="M13" s="3"/>
      <c r="N13" s="3"/>
      <c r="O13" s="3"/>
    </row>
    <row r="14" ht="15.75" thickBot="1"/>
    <row r="15" spans="2:16" ht="15.75" thickBot="1">
      <c r="B15" s="42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37</v>
      </c>
      <c r="P15" s="6" t="s">
        <v>14</v>
      </c>
    </row>
    <row r="16" spans="2:16" ht="15">
      <c r="B16" s="44">
        <v>2007</v>
      </c>
      <c r="C16" s="7">
        <v>8163952.150000001</v>
      </c>
      <c r="D16" s="2">
        <v>6573948.3999999985</v>
      </c>
      <c r="E16" s="2">
        <v>7017488.58</v>
      </c>
      <c r="F16" s="2">
        <v>5253476.16</v>
      </c>
      <c r="G16" s="2">
        <v>6911806.7299999995</v>
      </c>
      <c r="H16" s="2">
        <v>6351570.25</v>
      </c>
      <c r="I16" s="2">
        <v>8182154.459999999</v>
      </c>
      <c r="J16" s="2">
        <v>11221033.100000001</v>
      </c>
      <c r="K16" s="2">
        <v>11623240.249999998</v>
      </c>
      <c r="L16" s="2">
        <v>15665431.970000003</v>
      </c>
      <c r="M16" s="2">
        <v>12784507.909999998</v>
      </c>
      <c r="N16" s="2">
        <v>13431438.820000002</v>
      </c>
      <c r="O16" s="8">
        <f aca="true" t="shared" si="0" ref="O16:O21">SUM(C16:N16)</f>
        <v>113180048.78</v>
      </c>
      <c r="P16" s="9"/>
    </row>
    <row r="17" spans="2:16" ht="15">
      <c r="B17" s="44">
        <v>2008</v>
      </c>
      <c r="C17" s="10">
        <v>10586678.350000001</v>
      </c>
      <c r="D17" s="1">
        <v>11089796.64</v>
      </c>
      <c r="E17" s="1">
        <v>6880213.82</v>
      </c>
      <c r="F17" s="1">
        <v>13919787.23</v>
      </c>
      <c r="G17" s="1">
        <v>13673903.830000002</v>
      </c>
      <c r="H17" s="1">
        <v>8711430.649999999</v>
      </c>
      <c r="I17" s="1">
        <v>11891930.82</v>
      </c>
      <c r="J17" s="1">
        <v>11801942.5</v>
      </c>
      <c r="K17" s="1">
        <v>15878731.300000003</v>
      </c>
      <c r="L17" s="1">
        <v>22137564.199999996</v>
      </c>
      <c r="M17" s="1">
        <v>13554494.990000004</v>
      </c>
      <c r="N17" s="1">
        <v>9272370.33</v>
      </c>
      <c r="O17" s="11">
        <f t="shared" si="0"/>
        <v>149398844.66000003</v>
      </c>
      <c r="P17" s="9">
        <f>+O17/O16-1</f>
        <v>0.32001042825491544</v>
      </c>
    </row>
    <row r="18" spans="2:16" ht="15">
      <c r="B18" s="44">
        <v>2009</v>
      </c>
      <c r="C18" s="10">
        <v>13676683.36</v>
      </c>
      <c r="D18" s="1">
        <v>9421783.819999998</v>
      </c>
      <c r="E18" s="1">
        <v>8932482.72</v>
      </c>
      <c r="F18" s="1">
        <v>10869028.739999998</v>
      </c>
      <c r="G18" s="1">
        <v>7644904.959999998</v>
      </c>
      <c r="H18" s="1">
        <v>6654744.319999999</v>
      </c>
      <c r="I18" s="1">
        <v>8885283.28</v>
      </c>
      <c r="J18" s="1">
        <v>12040271.059999999</v>
      </c>
      <c r="K18" s="1">
        <v>10872244.84</v>
      </c>
      <c r="L18" s="1">
        <v>14083225.089999998</v>
      </c>
      <c r="M18" s="1">
        <v>15479134.619999997</v>
      </c>
      <c r="N18" s="1">
        <v>11928733.11</v>
      </c>
      <c r="O18" s="11">
        <f t="shared" si="0"/>
        <v>130488519.92</v>
      </c>
      <c r="P18" s="9">
        <f>+O18/O17-1</f>
        <v>-0.12657611096682775</v>
      </c>
    </row>
    <row r="19" spans="2:16" ht="15">
      <c r="B19" s="44">
        <v>2010</v>
      </c>
      <c r="C19" s="10">
        <v>9907249.64</v>
      </c>
      <c r="D19" s="1">
        <v>5552838.91</v>
      </c>
      <c r="E19" s="1">
        <v>15555849.229999999</v>
      </c>
      <c r="F19" s="1">
        <v>12504017.230000002</v>
      </c>
      <c r="G19" s="1">
        <v>21507578.810000006</v>
      </c>
      <c r="H19" s="1">
        <v>13942212.820000002</v>
      </c>
      <c r="I19" s="1">
        <v>6874731.14</v>
      </c>
      <c r="J19" s="1">
        <v>22775233.720000003</v>
      </c>
      <c r="K19" s="1">
        <v>23084623.87</v>
      </c>
      <c r="L19" s="1">
        <v>23404442.95</v>
      </c>
      <c r="M19" s="1">
        <v>21474511.97</v>
      </c>
      <c r="N19" s="1">
        <v>17050807.339999996</v>
      </c>
      <c r="O19" s="11">
        <f t="shared" si="0"/>
        <v>193634097.63000003</v>
      </c>
      <c r="P19" s="9">
        <f>+O19/O18-1</f>
        <v>0.48391672883341275</v>
      </c>
    </row>
    <row r="20" spans="2:16" ht="15">
      <c r="B20" s="44">
        <v>2011</v>
      </c>
      <c r="C20" s="10">
        <v>11999961.659999998</v>
      </c>
      <c r="D20" s="1">
        <v>16173798.680000002</v>
      </c>
      <c r="E20" s="1">
        <v>13968838.760000002</v>
      </c>
      <c r="F20" s="1">
        <v>14757083.18</v>
      </c>
      <c r="G20" s="1">
        <v>13984490.790000005</v>
      </c>
      <c r="H20" s="1">
        <v>22617267.37000001</v>
      </c>
      <c r="I20" s="1">
        <v>15602542.120000001</v>
      </c>
      <c r="J20" s="1">
        <v>18140051.180000003</v>
      </c>
      <c r="K20" s="1">
        <v>26670549.08000001</v>
      </c>
      <c r="L20" s="1">
        <v>31541877.419999994</v>
      </c>
      <c r="M20" s="1">
        <v>27136645.950000007</v>
      </c>
      <c r="N20" s="1">
        <v>22797156.60000001</v>
      </c>
      <c r="O20" s="11">
        <f t="shared" si="0"/>
        <v>235390262.79000002</v>
      </c>
      <c r="P20" s="9">
        <f>+O20/O19-1</f>
        <v>0.21564469104913808</v>
      </c>
    </row>
    <row r="21" spans="2:16" ht="15">
      <c r="B21" s="44">
        <v>2012</v>
      </c>
      <c r="C21" s="10">
        <v>19470400.860000003</v>
      </c>
      <c r="D21" s="1">
        <v>17862949.14</v>
      </c>
      <c r="E21" s="1">
        <v>25356470.759999994</v>
      </c>
      <c r="F21" s="1">
        <v>20870109.380000003</v>
      </c>
      <c r="G21" s="1">
        <v>23331918.709999997</v>
      </c>
      <c r="H21" s="1">
        <v>29110575.1</v>
      </c>
      <c r="I21" s="1">
        <v>22055709.55000001</v>
      </c>
      <c r="J21" s="1">
        <v>22519476.22</v>
      </c>
      <c r="K21" s="1">
        <v>20474258.350000005</v>
      </c>
      <c r="L21" s="1">
        <v>29851597.38</v>
      </c>
      <c r="M21" s="1">
        <v>19363264.180000003</v>
      </c>
      <c r="N21" s="1">
        <v>13831956.350000003</v>
      </c>
      <c r="O21" s="11">
        <f t="shared" si="0"/>
        <v>264098685.98</v>
      </c>
      <c r="P21" s="9">
        <f>+O21/O20-1</f>
        <v>0.12196096325195827</v>
      </c>
    </row>
    <row r="22" spans="2:18" ht="15">
      <c r="B22" s="44">
        <v>2013</v>
      </c>
      <c r="C22" s="10">
        <v>22577938.160000004</v>
      </c>
      <c r="D22" s="1">
        <v>19058654.180000003</v>
      </c>
      <c r="E22" s="1">
        <v>14714425.750000002</v>
      </c>
      <c r="F22" s="1">
        <v>17466354.810000006</v>
      </c>
      <c r="G22" s="1">
        <v>15294703.280000009</v>
      </c>
      <c r="H22" s="1">
        <v>18554533.660000004</v>
      </c>
      <c r="I22" s="1">
        <v>19064933.819999997</v>
      </c>
      <c r="J22" s="1">
        <v>20030921.99</v>
      </c>
      <c r="K22" s="1">
        <v>32717136.169999987</v>
      </c>
      <c r="L22" s="1">
        <v>32979616.759999994</v>
      </c>
      <c r="M22" s="1">
        <v>20309401</v>
      </c>
      <c r="N22" s="1">
        <v>22095997.249999993</v>
      </c>
      <c r="O22" s="11">
        <f aca="true" t="shared" si="1" ref="O22:O28">SUM(C22:N22)</f>
        <v>254864616.82999998</v>
      </c>
      <c r="P22" s="9">
        <f aca="true" t="shared" si="2" ref="P22:P28">O22/O21-1</f>
        <v>-0.03496446457404678</v>
      </c>
      <c r="R22" s="48"/>
    </row>
    <row r="23" spans="2:16" ht="15">
      <c r="B23" s="44">
        <v>2014</v>
      </c>
      <c r="C23" s="10">
        <v>23098602.72000001</v>
      </c>
      <c r="D23" s="1">
        <v>17524606.94000001</v>
      </c>
      <c r="E23" s="1">
        <v>14877885.670000004</v>
      </c>
      <c r="F23" s="1">
        <v>20991128.969999995</v>
      </c>
      <c r="G23" s="1">
        <v>18593999.83</v>
      </c>
      <c r="H23" s="1">
        <v>14635350.690000001</v>
      </c>
      <c r="I23" s="1">
        <v>11511050.419999998</v>
      </c>
      <c r="J23" s="1">
        <v>13318328.839999998</v>
      </c>
      <c r="K23" s="1">
        <v>23261437.86</v>
      </c>
      <c r="L23" s="1">
        <v>33942452.93</v>
      </c>
      <c r="M23" s="1">
        <v>32523426.959999997</v>
      </c>
      <c r="N23" s="1">
        <v>21702462.699999996</v>
      </c>
      <c r="O23" s="11">
        <f t="shared" si="1"/>
        <v>245980734.53</v>
      </c>
      <c r="P23" s="9">
        <f t="shared" si="2"/>
        <v>-0.034857260338832075</v>
      </c>
    </row>
    <row r="24" spans="2:16" ht="15">
      <c r="B24" s="44">
        <v>2005</v>
      </c>
      <c r="C24" s="10">
        <v>15355884.000000002</v>
      </c>
      <c r="D24" s="1">
        <v>14794536.020000003</v>
      </c>
      <c r="E24" s="1">
        <v>10629766.649999999</v>
      </c>
      <c r="F24" s="1">
        <v>11285608.180000003</v>
      </c>
      <c r="G24" s="1">
        <v>8896819.949999997</v>
      </c>
      <c r="H24" s="1">
        <v>8622599.109999998</v>
      </c>
      <c r="I24" s="1">
        <v>9159942.16</v>
      </c>
      <c r="J24" s="1">
        <v>10346450.180000002</v>
      </c>
      <c r="K24" s="1">
        <v>8168489.909999999</v>
      </c>
      <c r="L24" s="1">
        <v>8781132.110000003</v>
      </c>
      <c r="M24" s="1">
        <v>27180602.649999995</v>
      </c>
      <c r="N24" s="1">
        <v>10789460.169999998</v>
      </c>
      <c r="O24" s="11">
        <f t="shared" si="1"/>
        <v>144011291.08999997</v>
      </c>
      <c r="P24" s="9">
        <f t="shared" si="2"/>
        <v>-0.41454239753708744</v>
      </c>
    </row>
    <row r="25" spans="2:18" ht="15">
      <c r="B25" s="44">
        <v>2016</v>
      </c>
      <c r="C25" s="10">
        <v>7525675.429999999</v>
      </c>
      <c r="D25" s="1">
        <v>8427651.52</v>
      </c>
      <c r="E25" s="1">
        <v>8626610.23</v>
      </c>
      <c r="F25" s="1">
        <v>9720348.609999998</v>
      </c>
      <c r="G25" s="1">
        <v>9446954.669999998</v>
      </c>
      <c r="H25" s="1">
        <v>11062203.749999996</v>
      </c>
      <c r="I25" s="1">
        <v>9079357.610000001</v>
      </c>
      <c r="J25" s="1">
        <v>12376322.310000002</v>
      </c>
      <c r="K25" s="1">
        <v>13242974.000000002</v>
      </c>
      <c r="L25" s="1">
        <v>13484785.689999994</v>
      </c>
      <c r="M25" s="1">
        <v>14198240.869999997</v>
      </c>
      <c r="N25" s="1">
        <v>11471895.100000003</v>
      </c>
      <c r="O25" s="11">
        <f t="shared" si="1"/>
        <v>128663019.79</v>
      </c>
      <c r="P25" s="9">
        <f t="shared" si="2"/>
        <v>-0.10657686063246286</v>
      </c>
      <c r="R25" s="48"/>
    </row>
    <row r="26" spans="2:18" ht="15">
      <c r="B26" s="44" t="s">
        <v>23</v>
      </c>
      <c r="C26" s="10">
        <v>8963938.110000001</v>
      </c>
      <c r="D26" s="1">
        <v>9668624.66</v>
      </c>
      <c r="E26" s="1">
        <v>12566314.979999997</v>
      </c>
      <c r="F26" s="1">
        <v>9059337.609999998</v>
      </c>
      <c r="G26" s="1">
        <v>14076230.16</v>
      </c>
      <c r="H26" s="1">
        <v>9172373.36</v>
      </c>
      <c r="I26" s="1">
        <v>8074411.209999998</v>
      </c>
      <c r="J26" s="1">
        <v>11532079.169999994</v>
      </c>
      <c r="K26" s="1">
        <v>9586974.94</v>
      </c>
      <c r="L26" s="1">
        <v>15159240.049999999</v>
      </c>
      <c r="M26" s="1">
        <v>11220818.329999998</v>
      </c>
      <c r="N26" s="1">
        <v>8805757.959999999</v>
      </c>
      <c r="O26" s="11">
        <f t="shared" si="1"/>
        <v>127886100.53999998</v>
      </c>
      <c r="P26" s="9">
        <f t="shared" si="2"/>
        <v>-0.006038403663057967</v>
      </c>
      <c r="R26" s="48"/>
    </row>
    <row r="27" spans="2:18" s="17" customFormat="1" ht="15">
      <c r="B27" s="44" t="s">
        <v>24</v>
      </c>
      <c r="C27" s="10">
        <v>11426386.649999997</v>
      </c>
      <c r="D27" s="1">
        <v>9967369.709999999</v>
      </c>
      <c r="E27" s="1">
        <v>8521956.759999996</v>
      </c>
      <c r="F27" s="1">
        <v>9594385.329999998</v>
      </c>
      <c r="G27" s="1">
        <v>11625000.349999996</v>
      </c>
      <c r="H27" s="1">
        <v>9768141.769999994</v>
      </c>
      <c r="I27" s="1">
        <v>7415791.0200000005</v>
      </c>
      <c r="J27" s="1">
        <v>11033380.760000004</v>
      </c>
      <c r="K27" s="1">
        <v>8369700.579999999</v>
      </c>
      <c r="L27" s="1">
        <v>13579501.300000004</v>
      </c>
      <c r="M27" s="1">
        <v>11396960.019999992</v>
      </c>
      <c r="N27" s="1">
        <v>8341967.619999996</v>
      </c>
      <c r="O27" s="11">
        <f t="shared" si="1"/>
        <v>121040541.86999997</v>
      </c>
      <c r="P27" s="9">
        <f t="shared" si="2"/>
        <v>-0.053528558937168125</v>
      </c>
      <c r="Q27"/>
      <c r="R27" s="48"/>
    </row>
    <row r="28" spans="2:18" s="54" customFormat="1" ht="15">
      <c r="B28" s="44" t="s">
        <v>60</v>
      </c>
      <c r="C28" s="63">
        <v>8223713.819999996</v>
      </c>
      <c r="D28" s="48">
        <v>7275208.089999997</v>
      </c>
      <c r="E28" s="48">
        <v>7941255.439999999</v>
      </c>
      <c r="F28" s="48">
        <v>8429735.009999996</v>
      </c>
      <c r="G28" s="48">
        <v>8997218.019999998</v>
      </c>
      <c r="H28" s="48">
        <v>7025336.739999998</v>
      </c>
      <c r="I28" s="48">
        <v>9416875.139999995</v>
      </c>
      <c r="J28" s="48">
        <v>7689586.009999998</v>
      </c>
      <c r="K28" s="48">
        <v>11306143.709999992</v>
      </c>
      <c r="L28" s="48">
        <v>10953409.8</v>
      </c>
      <c r="M28" s="48">
        <v>9626324.239999996</v>
      </c>
      <c r="N28" s="48">
        <v>9672399.139999997</v>
      </c>
      <c r="O28" s="39">
        <f t="shared" si="1"/>
        <v>106557205.15999995</v>
      </c>
      <c r="P28" s="9">
        <f t="shared" si="2"/>
        <v>-0.11965690574613774</v>
      </c>
      <c r="R28" s="48"/>
    </row>
    <row r="29" spans="2:18" s="54" customFormat="1" ht="15">
      <c r="B29" s="44" t="s">
        <v>64</v>
      </c>
      <c r="C29" s="63">
        <v>10049521.649999997</v>
      </c>
      <c r="D29" s="48">
        <v>8788842.809999999</v>
      </c>
      <c r="E29" s="48">
        <v>8444013.95</v>
      </c>
      <c r="F29" s="48">
        <v>9300110.009999996</v>
      </c>
      <c r="G29" s="48">
        <v>5919496.719999999</v>
      </c>
      <c r="H29" s="48">
        <v>6942977.3599999985</v>
      </c>
      <c r="I29" s="48">
        <v>7189892.16</v>
      </c>
      <c r="J29" s="48">
        <v>9085764.66</v>
      </c>
      <c r="K29" s="48">
        <v>12302997.490000002</v>
      </c>
      <c r="L29" s="48">
        <v>11833472.780000005</v>
      </c>
      <c r="M29" s="48">
        <v>11072340.780000005</v>
      </c>
      <c r="N29" s="48">
        <v>9705925.570000004</v>
      </c>
      <c r="O29" s="39">
        <f>SUM(C29:N29)</f>
        <v>110635355.93999998</v>
      </c>
      <c r="P29" s="9">
        <f>O29/O28-1</f>
        <v>0.03827193828776321</v>
      </c>
      <c r="R29" s="48"/>
    </row>
    <row r="30" spans="2:16" s="54" customFormat="1" ht="15.75" thickBot="1">
      <c r="B30" s="40" t="s">
        <v>68</v>
      </c>
      <c r="C30" s="69">
        <v>8312561.040000007</v>
      </c>
      <c r="D30" s="22">
        <v>6845553.640000002</v>
      </c>
      <c r="E30" s="22">
        <v>9876926.479999995</v>
      </c>
      <c r="F30" s="22">
        <v>7775783.720000001</v>
      </c>
      <c r="G30" s="22">
        <v>8948696.040000001</v>
      </c>
      <c r="H30" s="22">
        <v>7764532.890000005</v>
      </c>
      <c r="I30" s="22">
        <v>8870026.82</v>
      </c>
      <c r="J30" s="22">
        <v>8685783.370000001</v>
      </c>
      <c r="K30" s="22"/>
      <c r="L30" s="22"/>
      <c r="M30" s="22"/>
      <c r="N30" s="22"/>
      <c r="O30" s="19"/>
      <c r="P30" s="20"/>
    </row>
    <row r="31" spans="6:16" s="17" customFormat="1" ht="15">
      <c r="F31" s="57"/>
      <c r="G31" s="57"/>
      <c r="H31" s="57"/>
      <c r="I31" s="57"/>
      <c r="J31" s="57"/>
      <c r="K31" s="57"/>
      <c r="L31" s="57"/>
      <c r="M31" s="57"/>
      <c r="N31" s="57"/>
      <c r="O31" s="49"/>
      <c r="P31" s="50"/>
    </row>
    <row r="32" spans="2:16" s="54" customFormat="1" ht="15.75" thickBot="1">
      <c r="B32" s="45" t="s">
        <v>21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9"/>
      <c r="P32" s="50"/>
    </row>
    <row r="33" spans="7:16" ht="16.5" thickBot="1">
      <c r="G33" s="105" t="s">
        <v>0</v>
      </c>
      <c r="H33" s="106"/>
      <c r="I33" s="106"/>
      <c r="J33" s="107"/>
      <c r="K33" s="48"/>
      <c r="L33" s="48"/>
      <c r="M33" s="48"/>
      <c r="N33" s="48"/>
      <c r="O33" s="48"/>
      <c r="P33" s="54"/>
    </row>
    <row r="34" spans="3:16" ht="15.75" thickBot="1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2:16" ht="15.75" thickBot="1">
      <c r="B35" s="42" t="s">
        <v>1</v>
      </c>
      <c r="C35" s="4" t="s">
        <v>2</v>
      </c>
      <c r="D35" s="4" t="s">
        <v>3</v>
      </c>
      <c r="E35" s="4" t="s">
        <v>4</v>
      </c>
      <c r="F35" s="4" t="s">
        <v>5</v>
      </c>
      <c r="G35" s="4" t="s">
        <v>6</v>
      </c>
      <c r="H35" s="4" t="s">
        <v>7</v>
      </c>
      <c r="I35" s="4" t="s">
        <v>8</v>
      </c>
      <c r="J35" s="4" t="s">
        <v>9</v>
      </c>
      <c r="K35" s="4" t="s">
        <v>10</v>
      </c>
      <c r="L35" s="4" t="s">
        <v>11</v>
      </c>
      <c r="M35" s="4" t="s">
        <v>12</v>
      </c>
      <c r="N35" s="4" t="s">
        <v>13</v>
      </c>
      <c r="O35" s="5" t="s">
        <v>37</v>
      </c>
      <c r="P35" s="6" t="s">
        <v>14</v>
      </c>
    </row>
    <row r="36" spans="2:16" ht="15">
      <c r="B36" s="43">
        <v>2007</v>
      </c>
      <c r="C36" s="7">
        <v>2798.7067</v>
      </c>
      <c r="D36" s="2">
        <v>2272.747</v>
      </c>
      <c r="E36" s="2">
        <v>2370.9869</v>
      </c>
      <c r="F36" s="2">
        <v>1722.12</v>
      </c>
      <c r="G36" s="2">
        <v>2213.241</v>
      </c>
      <c r="H36" s="2">
        <v>1852.45</v>
      </c>
      <c r="I36" s="2">
        <v>2140.926</v>
      </c>
      <c r="J36" s="2">
        <v>2682.3020000000006</v>
      </c>
      <c r="K36" s="2">
        <v>2647.9590000000003</v>
      </c>
      <c r="L36" s="2">
        <v>3321.14508</v>
      </c>
      <c r="M36" s="2">
        <v>2591.29098</v>
      </c>
      <c r="N36" s="2">
        <v>2725.359</v>
      </c>
      <c r="O36" s="8">
        <f aca="true" t="shared" si="3" ref="O36:O41">SUM(C36:N36)</f>
        <v>29339.23366</v>
      </c>
      <c r="P36" s="9"/>
    </row>
    <row r="37" spans="2:16" ht="15">
      <c r="B37" s="44">
        <v>2008</v>
      </c>
      <c r="C37" s="10">
        <v>2074.3550000000005</v>
      </c>
      <c r="D37" s="1">
        <v>2063.969</v>
      </c>
      <c r="E37" s="1">
        <v>1272.5739999999998</v>
      </c>
      <c r="F37" s="1">
        <v>2567.4988</v>
      </c>
      <c r="G37" s="1">
        <v>2452.0096</v>
      </c>
      <c r="H37" s="1">
        <v>1620.2097800000001</v>
      </c>
      <c r="I37" s="1">
        <v>2108.4634</v>
      </c>
      <c r="J37" s="1">
        <v>2112.6378</v>
      </c>
      <c r="K37" s="1">
        <v>2963.2282</v>
      </c>
      <c r="L37" s="1">
        <v>4126.104</v>
      </c>
      <c r="M37" s="1">
        <v>2885.6763</v>
      </c>
      <c r="N37" s="1">
        <v>2219.4647999999997</v>
      </c>
      <c r="O37" s="11">
        <f>SUM(C37:N37)</f>
        <v>28466.19068</v>
      </c>
      <c r="P37" s="9">
        <f>+O37/O36-1</f>
        <v>-0.02975684334898887</v>
      </c>
    </row>
    <row r="38" spans="2:16" ht="15">
      <c r="B38" s="44">
        <v>2009</v>
      </c>
      <c r="C38" s="10">
        <v>2945.3576199999998</v>
      </c>
      <c r="D38" s="1">
        <v>2435.87597</v>
      </c>
      <c r="E38" s="1">
        <v>2462.1531999999997</v>
      </c>
      <c r="F38" s="1">
        <v>2675.7296</v>
      </c>
      <c r="G38" s="1">
        <v>2310.19</v>
      </c>
      <c r="H38" s="1">
        <v>2142.2678</v>
      </c>
      <c r="I38" s="1">
        <v>2697.4902</v>
      </c>
      <c r="J38" s="1">
        <v>3333.6356</v>
      </c>
      <c r="K38" s="1">
        <v>3300.94831</v>
      </c>
      <c r="L38" s="1">
        <v>3922.62628</v>
      </c>
      <c r="M38" s="1">
        <v>3786.06956</v>
      </c>
      <c r="N38" s="1">
        <v>2930.4224000000004</v>
      </c>
      <c r="O38" s="11">
        <f t="shared" si="3"/>
        <v>34942.766540000004</v>
      </c>
      <c r="P38" s="9">
        <f>+O38/O37-1</f>
        <v>0.22751817876883562</v>
      </c>
    </row>
    <row r="39" spans="2:16" ht="15">
      <c r="B39" s="44">
        <v>2010</v>
      </c>
      <c r="C39" s="10">
        <v>2387.8472799999995</v>
      </c>
      <c r="D39" s="1">
        <v>1311.90961</v>
      </c>
      <c r="E39" s="1">
        <v>3235.39892</v>
      </c>
      <c r="F39" s="1">
        <v>2921.5135600000003</v>
      </c>
      <c r="G39" s="1">
        <v>4478.010080000001</v>
      </c>
      <c r="H39" s="1">
        <v>2847.1359600000005</v>
      </c>
      <c r="I39" s="1">
        <v>1455.6619199999998</v>
      </c>
      <c r="J39" s="1">
        <v>4233.297480000001</v>
      </c>
      <c r="K39" s="1">
        <v>4440.30478</v>
      </c>
      <c r="L39" s="1">
        <v>4516.183460000001</v>
      </c>
      <c r="M39" s="1">
        <v>4443.596640000001</v>
      </c>
      <c r="N39" s="1">
        <v>3469.6648800000007</v>
      </c>
      <c r="O39" s="11">
        <f t="shared" si="3"/>
        <v>39740.52457000001</v>
      </c>
      <c r="P39" s="9">
        <f>+O39/O38-1</f>
        <v>0.1373033249816631</v>
      </c>
    </row>
    <row r="40" spans="2:16" ht="15">
      <c r="B40" s="44">
        <v>2011</v>
      </c>
      <c r="C40" s="10">
        <v>2395.10773</v>
      </c>
      <c r="D40" s="1">
        <v>3116.4793200000004</v>
      </c>
      <c r="E40" s="1">
        <v>2818.7865600000005</v>
      </c>
      <c r="F40" s="1">
        <v>2717.56136</v>
      </c>
      <c r="G40" s="1">
        <v>2639.6114000000007</v>
      </c>
      <c r="H40" s="1">
        <v>4082.3386</v>
      </c>
      <c r="I40" s="1">
        <v>2712.75588</v>
      </c>
      <c r="J40" s="1">
        <v>3134.7722800000006</v>
      </c>
      <c r="K40" s="1">
        <v>4710.9342400000005</v>
      </c>
      <c r="L40" s="1">
        <v>5590.52228</v>
      </c>
      <c r="M40" s="1">
        <v>4928.38878</v>
      </c>
      <c r="N40" s="1">
        <v>4168.30644</v>
      </c>
      <c r="O40" s="11">
        <f t="shared" si="3"/>
        <v>43015.56487</v>
      </c>
      <c r="P40" s="9">
        <f>+O40/O39-1</f>
        <v>0.08241059561836561</v>
      </c>
    </row>
    <row r="41" spans="2:16" ht="15">
      <c r="B41" s="44">
        <v>2012</v>
      </c>
      <c r="C41" s="10">
        <v>3262.6791200000007</v>
      </c>
      <c r="D41" s="1">
        <v>3136.9796399999996</v>
      </c>
      <c r="E41" s="1">
        <v>4400.01692</v>
      </c>
      <c r="F41" s="1">
        <v>3668.6650400000008</v>
      </c>
      <c r="G41" s="1">
        <v>4082.3942000000006</v>
      </c>
      <c r="H41" s="1">
        <v>5038.34912</v>
      </c>
      <c r="I41" s="1">
        <v>3803.4546000000005</v>
      </c>
      <c r="J41" s="1">
        <v>3926.993760000001</v>
      </c>
      <c r="K41" s="1">
        <v>3566.596560000001</v>
      </c>
      <c r="L41" s="1">
        <v>5241.835599999999</v>
      </c>
      <c r="M41" s="1">
        <v>3870.8866400000006</v>
      </c>
      <c r="N41" s="1">
        <v>2984.8047200000005</v>
      </c>
      <c r="O41" s="11">
        <f t="shared" si="3"/>
        <v>46983.655920000005</v>
      </c>
      <c r="P41" s="9">
        <f>+O41/O40-1</f>
        <v>0.09224779593136145</v>
      </c>
    </row>
    <row r="42" spans="2:16" ht="15">
      <c r="B42" s="44">
        <v>2013</v>
      </c>
      <c r="C42" s="10">
        <v>4172.13888</v>
      </c>
      <c r="D42" s="1">
        <v>3280.3082000000004</v>
      </c>
      <c r="E42" s="1">
        <v>2571.0137600000003</v>
      </c>
      <c r="F42" s="1">
        <v>3313.0261200000014</v>
      </c>
      <c r="G42" s="1">
        <v>2774.9278800000006</v>
      </c>
      <c r="H42" s="1">
        <v>3113.7705600000013</v>
      </c>
      <c r="I42" s="1">
        <v>3325.841960000001</v>
      </c>
      <c r="J42" s="1">
        <v>3488.5748000000017</v>
      </c>
      <c r="K42" s="1">
        <v>5729.341480000001</v>
      </c>
      <c r="L42" s="1">
        <v>5912.78724</v>
      </c>
      <c r="M42" s="1">
        <v>3801.2751600000006</v>
      </c>
      <c r="N42" s="1">
        <v>4121.124200000001</v>
      </c>
      <c r="O42" s="11">
        <f aca="true" t="shared" si="4" ref="O42:O47">SUM(C42:N42)</f>
        <v>45604.130240000006</v>
      </c>
      <c r="P42" s="9">
        <f aca="true" t="shared" si="5" ref="P42:P47">O42/O41-1</f>
        <v>-0.029361820679704942</v>
      </c>
    </row>
    <row r="43" spans="2:16" ht="15">
      <c r="B43" s="44">
        <v>2014</v>
      </c>
      <c r="C43" s="10">
        <v>4367.373360000002</v>
      </c>
      <c r="D43" s="1">
        <v>3386.85872</v>
      </c>
      <c r="E43" s="1">
        <v>2777.023400000001</v>
      </c>
      <c r="F43" s="1">
        <v>3908.204640000002</v>
      </c>
      <c r="G43" s="1">
        <v>3483.393680000001</v>
      </c>
      <c r="H43" s="1">
        <v>2744.0885200000007</v>
      </c>
      <c r="I43" s="1">
        <v>2132.515340000001</v>
      </c>
      <c r="J43" s="1">
        <v>2485.4920800000004</v>
      </c>
      <c r="K43" s="1">
        <v>4291.745030000001</v>
      </c>
      <c r="L43" s="1">
        <v>6229.322039999999</v>
      </c>
      <c r="M43" s="1">
        <v>5906.264579999998</v>
      </c>
      <c r="N43" s="1">
        <v>3889.960860000001</v>
      </c>
      <c r="O43" s="11">
        <f t="shared" si="4"/>
        <v>45602.24225</v>
      </c>
      <c r="P43" s="9">
        <f t="shared" si="5"/>
        <v>-4.139953969228838E-05</v>
      </c>
    </row>
    <row r="44" spans="2:16" ht="15">
      <c r="B44" s="44" t="s">
        <v>22</v>
      </c>
      <c r="C44" s="10">
        <v>2807.6317400000007</v>
      </c>
      <c r="D44" s="1">
        <v>2620.10964</v>
      </c>
      <c r="E44" s="1">
        <v>2183.649</v>
      </c>
      <c r="F44" s="1">
        <v>2377.46134</v>
      </c>
      <c r="G44" s="1">
        <v>1907.6921699999998</v>
      </c>
      <c r="H44" s="1">
        <v>2128.65596</v>
      </c>
      <c r="I44" s="1">
        <v>2300.6946600000006</v>
      </c>
      <c r="J44" s="1">
        <v>2628.702190000001</v>
      </c>
      <c r="K44" s="1">
        <v>2128.1183999999994</v>
      </c>
      <c r="L44" s="1">
        <v>2033.5256599999996</v>
      </c>
      <c r="M44" s="1">
        <v>5834.163039999999</v>
      </c>
      <c r="N44" s="1">
        <v>3075.459000000001</v>
      </c>
      <c r="O44" s="11">
        <f t="shared" si="4"/>
        <v>32025.862800000003</v>
      </c>
      <c r="P44" s="9">
        <f t="shared" si="5"/>
        <v>-0.2977129803304792</v>
      </c>
    </row>
    <row r="45" spans="2:16" ht="15">
      <c r="B45" s="44">
        <v>2016</v>
      </c>
      <c r="C45" s="10">
        <v>2473.310520000001</v>
      </c>
      <c r="D45" s="1">
        <v>2643.96552</v>
      </c>
      <c r="E45" s="1">
        <v>2706.401120000001</v>
      </c>
      <c r="F45" s="1">
        <v>3292.1414200000004</v>
      </c>
      <c r="G45" s="1">
        <v>3256.5054800000003</v>
      </c>
      <c r="H45" s="1">
        <v>3424.73332</v>
      </c>
      <c r="I45" s="1">
        <v>2557.2880999999998</v>
      </c>
      <c r="J45" s="1">
        <v>3319.1798799999997</v>
      </c>
      <c r="K45" s="1">
        <v>3382.197119999999</v>
      </c>
      <c r="L45" s="1">
        <v>3588.25757</v>
      </c>
      <c r="M45" s="1">
        <v>3922.5006900000008</v>
      </c>
      <c r="N45" s="1">
        <v>3022.8999000000003</v>
      </c>
      <c r="O45" s="11">
        <f t="shared" si="4"/>
        <v>37589.38064</v>
      </c>
      <c r="P45" s="9">
        <f t="shared" si="5"/>
        <v>0.17371953020419495</v>
      </c>
    </row>
    <row r="46" spans="2:16" ht="15">
      <c r="B46" s="44" t="s">
        <v>23</v>
      </c>
      <c r="C46" s="10">
        <v>2487.141140000001</v>
      </c>
      <c r="D46" s="1">
        <v>2466.27007</v>
      </c>
      <c r="E46" s="1">
        <v>3137.1951600000007</v>
      </c>
      <c r="F46" s="1">
        <v>2281.99292</v>
      </c>
      <c r="G46" s="1">
        <v>3472.7473199999995</v>
      </c>
      <c r="H46" s="1">
        <v>2155.2941400000004</v>
      </c>
      <c r="I46" s="1">
        <v>1952.8375800000008</v>
      </c>
      <c r="J46" s="1">
        <v>2783.403320000001</v>
      </c>
      <c r="K46" s="1">
        <v>2211.5052200000005</v>
      </c>
      <c r="L46" s="1">
        <v>3563.5685400000007</v>
      </c>
      <c r="M46" s="1">
        <v>2760.86568</v>
      </c>
      <c r="N46" s="1">
        <v>2157.107900000001</v>
      </c>
      <c r="O46" s="11">
        <f t="shared" si="4"/>
        <v>31429.92899</v>
      </c>
      <c r="P46" s="9">
        <f t="shared" si="5"/>
        <v>-0.16386148282117585</v>
      </c>
    </row>
    <row r="47" spans="2:16" s="17" customFormat="1" ht="15">
      <c r="B47" s="44" t="s">
        <v>24</v>
      </c>
      <c r="C47" s="10">
        <v>2849.1740400000003</v>
      </c>
      <c r="D47" s="1">
        <v>2476.1147199999996</v>
      </c>
      <c r="E47" s="1">
        <v>2031.8007200000006</v>
      </c>
      <c r="F47" s="1">
        <v>2279.0163600000005</v>
      </c>
      <c r="G47" s="1">
        <v>2779.7821200000008</v>
      </c>
      <c r="H47" s="1">
        <v>2269.8739800000003</v>
      </c>
      <c r="I47" s="1">
        <v>1588.5076400000003</v>
      </c>
      <c r="J47" s="1">
        <v>2510.6262300000008</v>
      </c>
      <c r="K47" s="1">
        <v>1874.092580000001</v>
      </c>
      <c r="L47" s="1">
        <v>3219.914339999999</v>
      </c>
      <c r="M47" s="1">
        <v>2735.3542400000006</v>
      </c>
      <c r="N47" s="1">
        <v>1887.76234</v>
      </c>
      <c r="O47" s="11">
        <f t="shared" si="4"/>
        <v>28502.019310000003</v>
      </c>
      <c r="P47" s="9">
        <f t="shared" si="5"/>
        <v>-0.09315673862742624</v>
      </c>
    </row>
    <row r="48" spans="2:16" s="54" customFormat="1" ht="15">
      <c r="B48" s="44" t="s">
        <v>60</v>
      </c>
      <c r="C48" s="63">
        <v>2001.5230000000001</v>
      </c>
      <c r="D48" s="48">
        <v>1743.4875600000007</v>
      </c>
      <c r="E48" s="48">
        <v>1966.9590200000007</v>
      </c>
      <c r="F48" s="48">
        <v>1970.715180000001</v>
      </c>
      <c r="G48" s="48">
        <v>2212.346980000001</v>
      </c>
      <c r="H48" s="48">
        <v>1623.4037200000002</v>
      </c>
      <c r="I48" s="48">
        <v>2112.0399800000005</v>
      </c>
      <c r="J48" s="48">
        <v>1815.1605200000001</v>
      </c>
      <c r="K48" s="48">
        <v>2661.1016800000007</v>
      </c>
      <c r="L48" s="48">
        <v>2736.732730000001</v>
      </c>
      <c r="M48" s="48">
        <v>2403.15155</v>
      </c>
      <c r="N48" s="48">
        <v>2311.328140000001</v>
      </c>
      <c r="O48" s="39">
        <f>SUM(C48:N48)</f>
        <v>25557.950060000003</v>
      </c>
      <c r="P48" s="9">
        <f>O48/O47-1</f>
        <v>-0.10329335679619955</v>
      </c>
    </row>
    <row r="49" spans="2:16" s="54" customFormat="1" ht="15">
      <c r="B49" s="44" t="s">
        <v>64</v>
      </c>
      <c r="C49" s="63">
        <v>2661.199040000001</v>
      </c>
      <c r="D49" s="48">
        <v>2145.89593</v>
      </c>
      <c r="E49" s="48">
        <v>2021.9161300000007</v>
      </c>
      <c r="F49" s="48">
        <v>2253.15908</v>
      </c>
      <c r="G49" s="48">
        <v>1440.7649299999998</v>
      </c>
      <c r="H49" s="48">
        <v>1682.80305</v>
      </c>
      <c r="I49" s="48">
        <v>1872.2956000000004</v>
      </c>
      <c r="J49" s="48">
        <v>2165.7592400000012</v>
      </c>
      <c r="K49" s="48">
        <v>3115.3241799999996</v>
      </c>
      <c r="L49" s="48">
        <v>2956.7518900000005</v>
      </c>
      <c r="M49" s="48">
        <v>2764.2654200000006</v>
      </c>
      <c r="N49" s="48">
        <v>2377.839540000001</v>
      </c>
      <c r="O49" s="39">
        <f>SUM(C49:N49)</f>
        <v>27457.97403</v>
      </c>
      <c r="P49" s="9">
        <f>O49/O48-1</f>
        <v>0.07434179836565491</v>
      </c>
    </row>
    <row r="50" spans="2:16" s="54" customFormat="1" ht="15.75" thickBot="1">
      <c r="B50" s="40" t="s">
        <v>68</v>
      </c>
      <c r="C50" s="69">
        <v>2218.5690700000005</v>
      </c>
      <c r="D50" s="22">
        <v>1726.7319300000008</v>
      </c>
      <c r="E50" s="22">
        <v>2490.2515500000004</v>
      </c>
      <c r="F50" s="22">
        <v>1829.3102600000004</v>
      </c>
      <c r="G50" s="22">
        <v>2142.4259800000013</v>
      </c>
      <c r="H50" s="22">
        <v>1813.6737700000012</v>
      </c>
      <c r="I50" s="22">
        <v>2129.1715300000005</v>
      </c>
      <c r="J50" s="22">
        <v>1994.41391</v>
      </c>
      <c r="K50" s="22"/>
      <c r="L50" s="22"/>
      <c r="M50" s="22"/>
      <c r="N50" s="22"/>
      <c r="O50" s="19"/>
      <c r="P50" s="101"/>
    </row>
    <row r="51" spans="2:14" ht="15.75" thickBot="1">
      <c r="B51" s="45" t="s">
        <v>21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5:15" ht="16.5" thickBot="1">
      <c r="E52" s="15"/>
      <c r="G52" s="105" t="s">
        <v>16</v>
      </c>
      <c r="H52" s="106"/>
      <c r="I52" s="106"/>
      <c r="J52" s="107"/>
      <c r="K52" s="48"/>
      <c r="L52" s="48"/>
      <c r="M52" s="48"/>
      <c r="N52" s="48"/>
      <c r="O52" s="48"/>
    </row>
    <row r="53" spans="3:15" ht="15.75" thickBot="1"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2:16" ht="15.75" thickBot="1">
      <c r="B54" s="42" t="s">
        <v>1</v>
      </c>
      <c r="C54" s="12" t="s">
        <v>2</v>
      </c>
      <c r="D54" s="12" t="s">
        <v>3</v>
      </c>
      <c r="E54" s="12" t="s">
        <v>4</v>
      </c>
      <c r="F54" s="12" t="s">
        <v>5</v>
      </c>
      <c r="G54" s="12" t="s">
        <v>6</v>
      </c>
      <c r="H54" s="12" t="s">
        <v>7</v>
      </c>
      <c r="I54" s="12" t="s">
        <v>8</v>
      </c>
      <c r="J54" s="12" t="s">
        <v>9</v>
      </c>
      <c r="K54" s="12" t="s">
        <v>10</v>
      </c>
      <c r="L54" s="12" t="s">
        <v>11</v>
      </c>
      <c r="M54" s="12" t="s">
        <v>12</v>
      </c>
      <c r="N54" s="12" t="s">
        <v>13</v>
      </c>
      <c r="O54" s="5" t="s">
        <v>62</v>
      </c>
      <c r="P54" s="99" t="s">
        <v>63</v>
      </c>
    </row>
    <row r="55" spans="2:16" ht="15">
      <c r="B55" s="46">
        <v>2007</v>
      </c>
      <c r="C55" s="7">
        <v>2917.0445584740983</v>
      </c>
      <c r="D55" s="2">
        <v>2892.512188994199</v>
      </c>
      <c r="E55" s="2">
        <v>2959.7331727138603</v>
      </c>
      <c r="F55" s="2">
        <v>3050.586579332451</v>
      </c>
      <c r="G55" s="2">
        <v>3122.9345245276045</v>
      </c>
      <c r="H55" s="2">
        <v>3428.7404518340577</v>
      </c>
      <c r="I55" s="2">
        <v>3821.782938784432</v>
      </c>
      <c r="J55" s="2">
        <v>4183.359330903083</v>
      </c>
      <c r="K55" s="2">
        <v>4389.5091464784755</v>
      </c>
      <c r="L55" s="2">
        <v>4716.876737585942</v>
      </c>
      <c r="M55" s="2">
        <v>4933.6442756420965</v>
      </c>
      <c r="N55" s="13">
        <v>4928.319102180668</v>
      </c>
      <c r="O55" s="38">
        <f aca="true" t="shared" si="6" ref="O55:O64">AVERAGE(C55:N55)</f>
        <v>3778.7535839542475</v>
      </c>
      <c r="P55" s="38">
        <f aca="true" t="shared" si="7" ref="P55:P68">O16/O36</f>
        <v>3857.6348002676496</v>
      </c>
    </row>
    <row r="56" spans="2:16" ht="15">
      <c r="B56" s="46">
        <v>2008</v>
      </c>
      <c r="C56" s="10">
        <v>5103.600082917342</v>
      </c>
      <c r="D56" s="1">
        <v>5373.04418816368</v>
      </c>
      <c r="E56" s="1">
        <v>5406.533388235183</v>
      </c>
      <c r="F56" s="1">
        <v>5421.536021750039</v>
      </c>
      <c r="G56" s="1">
        <v>5576.611049973051</v>
      </c>
      <c r="H56" s="1">
        <v>5376.7300738056265</v>
      </c>
      <c r="I56" s="1">
        <v>5640.093548695226</v>
      </c>
      <c r="J56" s="1">
        <v>5586.3539410304975</v>
      </c>
      <c r="K56" s="1">
        <v>5358.592125979364</v>
      </c>
      <c r="L56" s="1">
        <v>5365.246295294543</v>
      </c>
      <c r="M56" s="1">
        <v>4697.164054748623</v>
      </c>
      <c r="N56" s="14">
        <v>4177.750568515437</v>
      </c>
      <c r="O56" s="39">
        <f t="shared" si="6"/>
        <v>5256.937944925718</v>
      </c>
      <c r="P56" s="39">
        <f t="shared" si="7"/>
        <v>5248.290729850476</v>
      </c>
    </row>
    <row r="57" spans="2:16" ht="15">
      <c r="B57" s="46">
        <v>2009</v>
      </c>
      <c r="C57" s="10">
        <v>4643.47122642445</v>
      </c>
      <c r="D57" s="1">
        <v>3867.9242851597232</v>
      </c>
      <c r="E57" s="1">
        <v>3627.9150785580687</v>
      </c>
      <c r="F57" s="1">
        <v>4062.0803910828645</v>
      </c>
      <c r="G57" s="1">
        <v>3309.210480523246</v>
      </c>
      <c r="H57" s="1">
        <v>3106.4016926361865</v>
      </c>
      <c r="I57" s="1">
        <v>3293.907529302609</v>
      </c>
      <c r="J57" s="1">
        <v>3611.7538041650378</v>
      </c>
      <c r="K57" s="1">
        <v>3293.673156608744</v>
      </c>
      <c r="L57" s="1">
        <v>3590.254101392498</v>
      </c>
      <c r="M57" s="1">
        <v>4088.4443285294515</v>
      </c>
      <c r="N57" s="14">
        <v>4070.653128368115</v>
      </c>
      <c r="O57" s="39">
        <f t="shared" si="6"/>
        <v>3713.807433562584</v>
      </c>
      <c r="P57" s="39">
        <f t="shared" si="7"/>
        <v>3734.349991167013</v>
      </c>
    </row>
    <row r="58" spans="2:16" ht="15">
      <c r="B58" s="44">
        <v>2010</v>
      </c>
      <c r="C58" s="10">
        <v>4149.029849178629</v>
      </c>
      <c r="D58" s="1">
        <v>4232.638337026894</v>
      </c>
      <c r="E58" s="1">
        <v>4808.0158319395105</v>
      </c>
      <c r="F58" s="1">
        <v>4279.979186541924</v>
      </c>
      <c r="G58" s="1">
        <v>4802.932201081602</v>
      </c>
      <c r="H58" s="1">
        <v>4896.925547594853</v>
      </c>
      <c r="I58" s="1">
        <v>4722.752615524902</v>
      </c>
      <c r="J58" s="1">
        <v>5380.022034265355</v>
      </c>
      <c r="K58" s="1">
        <v>5198.882737504338</v>
      </c>
      <c r="L58" s="1">
        <v>5182.349910559214</v>
      </c>
      <c r="M58" s="1">
        <v>4832.6870573023025</v>
      </c>
      <c r="N58" s="14">
        <v>4914.251932019439</v>
      </c>
      <c r="O58" s="39">
        <f t="shared" si="6"/>
        <v>4783.372270044913</v>
      </c>
      <c r="P58" s="39">
        <f t="shared" si="7"/>
        <v>4872.459529036357</v>
      </c>
    </row>
    <row r="59" spans="2:16" ht="15">
      <c r="B59" s="44">
        <v>2011</v>
      </c>
      <c r="C59" s="10">
        <v>5010.197040280939</v>
      </c>
      <c r="D59" s="1">
        <v>5189.766085147647</v>
      </c>
      <c r="E59" s="1">
        <v>4955.621315293912</v>
      </c>
      <c r="F59" s="1">
        <v>5430.266781538285</v>
      </c>
      <c r="G59" s="1">
        <v>5297.935442315486</v>
      </c>
      <c r="H59" s="1">
        <v>5540.272276777826</v>
      </c>
      <c r="I59" s="1">
        <v>5751.546696490803</v>
      </c>
      <c r="J59" s="1">
        <v>5786.720552473432</v>
      </c>
      <c r="K59" s="1">
        <v>5661.414004369547</v>
      </c>
      <c r="L59" s="1">
        <v>5642.026959241453</v>
      </c>
      <c r="M59" s="1">
        <v>5506.190189403037</v>
      </c>
      <c r="N59" s="1">
        <v>5469.165218092749</v>
      </c>
      <c r="O59" s="39">
        <f t="shared" si="6"/>
        <v>5436.760213452093</v>
      </c>
      <c r="P59" s="39">
        <f t="shared" si="7"/>
        <v>5472.211361198847</v>
      </c>
    </row>
    <row r="60" spans="2:16" ht="15">
      <c r="B60" s="44">
        <v>2012</v>
      </c>
      <c r="C60" s="10">
        <v>5967.611323052816</v>
      </c>
      <c r="D60" s="1">
        <v>5694.31465611935</v>
      </c>
      <c r="E60" s="1">
        <v>5762.812103004364</v>
      </c>
      <c r="F60" s="1">
        <v>5688.747583235345</v>
      </c>
      <c r="G60" s="1">
        <v>5715.253737622886</v>
      </c>
      <c r="H60" s="1">
        <v>5777.800308526458</v>
      </c>
      <c r="I60" s="1">
        <v>5798.862315853594</v>
      </c>
      <c r="J60" s="1">
        <v>5734.533232362455</v>
      </c>
      <c r="K60" s="1">
        <v>5740.559103214074</v>
      </c>
      <c r="L60" s="1">
        <v>5694.87478394019</v>
      </c>
      <c r="M60" s="1">
        <v>5002.281384298044</v>
      </c>
      <c r="N60" s="1">
        <v>4634.124389216323</v>
      </c>
      <c r="O60" s="39">
        <f t="shared" si="6"/>
        <v>5600.981243370491</v>
      </c>
      <c r="P60" s="39">
        <f t="shared" si="7"/>
        <v>5621.0756870364885</v>
      </c>
    </row>
    <row r="61" spans="2:16" ht="15">
      <c r="B61" s="44">
        <v>2013</v>
      </c>
      <c r="C61" s="10">
        <v>5411.5979379861865</v>
      </c>
      <c r="D61" s="1">
        <v>5810.0193695214375</v>
      </c>
      <c r="E61" s="1">
        <v>5723.199921730485</v>
      </c>
      <c r="F61" s="1">
        <v>5272.024480748739</v>
      </c>
      <c r="G61" s="1">
        <v>5511.74803144794</v>
      </c>
      <c r="H61" s="1">
        <v>5958.863475155988</v>
      </c>
      <c r="I61" s="1">
        <v>5732.363127681509</v>
      </c>
      <c r="J61" s="1">
        <v>5741.863981245292</v>
      </c>
      <c r="K61" s="1">
        <v>5710.453161887634</v>
      </c>
      <c r="L61" s="1">
        <v>5577.676892700099</v>
      </c>
      <c r="M61" s="1">
        <v>5342.786340150132</v>
      </c>
      <c r="N61" s="1">
        <v>5361.643128833628</v>
      </c>
      <c r="O61" s="39">
        <f t="shared" si="6"/>
        <v>5596.186654090755</v>
      </c>
      <c r="P61" s="39">
        <f t="shared" si="7"/>
        <v>5588.630141365019</v>
      </c>
    </row>
    <row r="62" spans="2:16" ht="15">
      <c r="B62" s="44">
        <v>2014</v>
      </c>
      <c r="C62" s="10">
        <v>5288.9004021401115</v>
      </c>
      <c r="D62" s="1">
        <v>5174.295236029216</v>
      </c>
      <c r="E62" s="1">
        <v>5357.493807938388</v>
      </c>
      <c r="F62" s="1">
        <v>5371.041412509041</v>
      </c>
      <c r="G62" s="1">
        <v>5337.897905929483</v>
      </c>
      <c r="H62" s="1">
        <v>5333.4105599479735</v>
      </c>
      <c r="I62" s="1">
        <v>5397.87461505435</v>
      </c>
      <c r="J62" s="1">
        <v>5358.427390362073</v>
      </c>
      <c r="K62" s="1">
        <v>5420.041893774852</v>
      </c>
      <c r="L62" s="1">
        <v>5448.819745077748</v>
      </c>
      <c r="M62" s="1">
        <v>5506.598378632066</v>
      </c>
      <c r="N62" s="1">
        <v>5579.095389664152</v>
      </c>
      <c r="O62" s="39">
        <f t="shared" si="6"/>
        <v>5381.158061421621</v>
      </c>
      <c r="P62" s="39">
        <f t="shared" si="7"/>
        <v>5394.049116740526</v>
      </c>
    </row>
    <row r="63" spans="2:16" ht="15">
      <c r="B63" s="44">
        <v>2015</v>
      </c>
      <c r="C63" s="10">
        <v>5469.336943740349</v>
      </c>
      <c r="D63" s="1">
        <v>5646.533180954978</v>
      </c>
      <c r="E63" s="1">
        <v>4867.891611701331</v>
      </c>
      <c r="F63" s="1">
        <v>4746.91553974964</v>
      </c>
      <c r="G63" s="1">
        <v>4663.6559555622625</v>
      </c>
      <c r="H63" s="1">
        <v>4050.7246224984133</v>
      </c>
      <c r="I63" s="1">
        <v>3981.3810668817746</v>
      </c>
      <c r="J63" s="1">
        <v>3935.9537262758554</v>
      </c>
      <c r="K63" s="1">
        <v>3838.362522498747</v>
      </c>
      <c r="L63" s="1">
        <v>4318.1811189931095</v>
      </c>
      <c r="M63" s="1">
        <v>4658.869226596039</v>
      </c>
      <c r="N63" s="1">
        <v>3508.2438653872455</v>
      </c>
      <c r="O63" s="39">
        <f t="shared" si="6"/>
        <v>4473.837448403312</v>
      </c>
      <c r="P63" s="39">
        <f t="shared" si="7"/>
        <v>4496.718542427527</v>
      </c>
    </row>
    <row r="64" spans="2:16" ht="15">
      <c r="B64" s="44">
        <v>2016</v>
      </c>
      <c r="C64" s="10">
        <v>3042.7539806041004</v>
      </c>
      <c r="D64" s="1">
        <v>3187.50432116074</v>
      </c>
      <c r="E64" s="1">
        <v>3187.4839861136334</v>
      </c>
      <c r="F64" s="1">
        <v>2952.5914503393365</v>
      </c>
      <c r="G64" s="1">
        <v>2900.948494642177</v>
      </c>
      <c r="H64" s="1">
        <v>3230.0920148725622</v>
      </c>
      <c r="I64" s="1">
        <v>3550.3851169526033</v>
      </c>
      <c r="J64" s="1">
        <v>3728.7290106133096</v>
      </c>
      <c r="K64" s="1">
        <v>3915.4944345763033</v>
      </c>
      <c r="L64" s="1">
        <v>3758.031698376656</v>
      </c>
      <c r="M64" s="1">
        <v>3619.6910990991023</v>
      </c>
      <c r="N64" s="1">
        <v>3794.996685136681</v>
      </c>
      <c r="O64" s="39">
        <f t="shared" si="6"/>
        <v>3405.7251910406007</v>
      </c>
      <c r="P64" s="39">
        <f t="shared" si="7"/>
        <v>3422.855540564182</v>
      </c>
    </row>
    <row r="65" spans="2:16" ht="15">
      <c r="B65" s="44" t="s">
        <v>23</v>
      </c>
      <c r="C65" s="10">
        <v>3604.113158612302</v>
      </c>
      <c r="D65" s="1">
        <v>3920.3430222870925</v>
      </c>
      <c r="E65" s="1">
        <v>4005.5891773083044</v>
      </c>
      <c r="F65" s="1">
        <v>3969.9236271074838</v>
      </c>
      <c r="G65" s="1">
        <v>4053.341306732331</v>
      </c>
      <c r="H65" s="1">
        <v>4255.740870710109</v>
      </c>
      <c r="I65" s="1">
        <v>4134.706999032657</v>
      </c>
      <c r="J65" s="1">
        <v>4143.157797914821</v>
      </c>
      <c r="K65" s="1">
        <v>4335.045132744475</v>
      </c>
      <c r="L65" s="1">
        <v>4253.949343149157</v>
      </c>
      <c r="M65" s="1">
        <v>4064.2391302426563</v>
      </c>
      <c r="N65" s="1">
        <v>4082.2056050140086</v>
      </c>
      <c r="O65" s="39">
        <f>AVERAGE(C65:N65)</f>
        <v>4068.5295975712834</v>
      </c>
      <c r="P65" s="39">
        <f t="shared" si="7"/>
        <v>4068.927441124326</v>
      </c>
    </row>
    <row r="66" spans="2:16" s="17" customFormat="1" ht="15">
      <c r="B66" s="44" t="s">
        <v>24</v>
      </c>
      <c r="C66" s="10">
        <v>4010.420735828407</v>
      </c>
      <c r="D66" s="1">
        <v>4025.407074030884</v>
      </c>
      <c r="E66" s="1">
        <v>4194.287695694879</v>
      </c>
      <c r="F66" s="1">
        <v>4209.879972077076</v>
      </c>
      <c r="G66" s="1">
        <v>4181.982561280736</v>
      </c>
      <c r="H66" s="1">
        <v>4303.385058407513</v>
      </c>
      <c r="I66" s="1">
        <v>4668.40122972276</v>
      </c>
      <c r="J66" s="1">
        <v>4394.672782495388</v>
      </c>
      <c r="K66" s="1">
        <v>4466.001663589105</v>
      </c>
      <c r="L66" s="1">
        <v>4217.348620522621</v>
      </c>
      <c r="M66" s="1">
        <v>4166.538963523787</v>
      </c>
      <c r="N66" s="1">
        <v>4418.971309704164</v>
      </c>
      <c r="O66" s="39">
        <f>AVERAGE(C66:N66)</f>
        <v>4271.441472239777</v>
      </c>
      <c r="P66" s="39">
        <f t="shared" si="7"/>
        <v>4246.73566295468</v>
      </c>
    </row>
    <row r="67" spans="2:16" s="54" customFormat="1" ht="15">
      <c r="B67" s="44" t="s">
        <v>60</v>
      </c>
      <c r="C67" s="63">
        <v>4108.728113541534</v>
      </c>
      <c r="D67" s="48">
        <v>4172.790363930096</v>
      </c>
      <c r="E67" s="48">
        <v>4037.3263292490956</v>
      </c>
      <c r="F67" s="48">
        <v>4277.500419923692</v>
      </c>
      <c r="G67" s="48">
        <v>4066.820485817281</v>
      </c>
      <c r="H67" s="48">
        <v>4327.535198699679</v>
      </c>
      <c r="I67" s="48">
        <v>4458.663296705204</v>
      </c>
      <c r="J67" s="48">
        <v>4236.311844199871</v>
      </c>
      <c r="K67" s="48">
        <v>4248.6703138678995</v>
      </c>
      <c r="L67" s="48">
        <v>4002.3673776868973</v>
      </c>
      <c r="M67" s="48">
        <v>4005.7083540985986</v>
      </c>
      <c r="N67" s="48">
        <v>4184.779725824649</v>
      </c>
      <c r="O67" s="39">
        <f>AVERAGE(C67:N67)</f>
        <v>4177.266818628708</v>
      </c>
      <c r="P67" s="39">
        <f t="shared" si="7"/>
        <v>4169.239117763576</v>
      </c>
    </row>
    <row r="68" spans="2:16" s="54" customFormat="1" ht="15">
      <c r="B68" s="44" t="s">
        <v>64</v>
      </c>
      <c r="C68" s="63">
        <v>3776.3134207353382</v>
      </c>
      <c r="D68" s="48">
        <v>4095.651931265836</v>
      </c>
      <c r="E68" s="48">
        <v>4176.243428059499</v>
      </c>
      <c r="F68" s="48">
        <v>4127.58694783326</v>
      </c>
      <c r="G68" s="48">
        <v>4108.579128171866</v>
      </c>
      <c r="H68" s="48">
        <v>4125.84072746956</v>
      </c>
      <c r="I68" s="48">
        <v>3840.147976633604</v>
      </c>
      <c r="J68" s="48">
        <v>4195.186838958146</v>
      </c>
      <c r="K68" s="48">
        <v>3949.1869157578362</v>
      </c>
      <c r="L68" s="48">
        <v>4002.1865953723996</v>
      </c>
      <c r="M68" s="48">
        <v>4005.5273635771227</v>
      </c>
      <c r="N68" s="48">
        <v>4081.8252900277726</v>
      </c>
      <c r="O68" s="39">
        <f>AVERAGE(C68:N68)</f>
        <v>4040.356380321853</v>
      </c>
      <c r="P68" s="39">
        <f t="shared" si="7"/>
        <v>4029.2614385577804</v>
      </c>
    </row>
    <row r="69" spans="2:17" s="54" customFormat="1" ht="15.75" thickBot="1">
      <c r="B69" s="40" t="s">
        <v>68</v>
      </c>
      <c r="C69" s="69">
        <v>3746.8119214336675</v>
      </c>
      <c r="D69" s="22">
        <v>3964.4565094710456</v>
      </c>
      <c r="E69" s="22">
        <v>3966.2364551083183</v>
      </c>
      <c r="F69" s="22">
        <v>4250.66424762741</v>
      </c>
      <c r="G69" s="22">
        <v>4176.898582979281</v>
      </c>
      <c r="H69" s="22">
        <v>4281.107781583015</v>
      </c>
      <c r="I69" s="22">
        <v>4165.952200196853</v>
      </c>
      <c r="J69" s="22">
        <v>4355.055551131812</v>
      </c>
      <c r="K69" s="22"/>
      <c r="L69" s="22"/>
      <c r="M69" s="22"/>
      <c r="N69" s="22"/>
      <c r="O69" s="19"/>
      <c r="P69" s="19"/>
      <c r="Q69" s="102"/>
    </row>
    <row r="70" spans="2:12" ht="15">
      <c r="B70" s="45" t="s">
        <v>21</v>
      </c>
      <c r="E70" s="54"/>
      <c r="F70" s="54"/>
      <c r="G70" s="54"/>
      <c r="H70" s="54"/>
      <c r="I70" s="54"/>
      <c r="J70" s="54"/>
      <c r="K70" s="54"/>
      <c r="L70" s="54"/>
    </row>
    <row r="71" spans="10:14" ht="15">
      <c r="J71" s="16"/>
      <c r="K71" s="18"/>
      <c r="N71" s="21"/>
    </row>
    <row r="72" ht="15">
      <c r="B72" s="47"/>
    </row>
  </sheetData>
  <sheetProtection/>
  <mergeCells count="4">
    <mergeCell ref="G13:J13"/>
    <mergeCell ref="G52:J52"/>
    <mergeCell ref="G33:J33"/>
    <mergeCell ref="G11:J11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14 O16:O25 O36:O45 O55:O64" formulaRange="1"/>
    <ignoredError sqref="B26:B30 B65:B69 B44:B5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88"/>
  <sheetViews>
    <sheetView showGridLines="0" zoomScalePageLayoutView="0" workbookViewId="0" topLeftCell="A20">
      <selection activeCell="H51" sqref="H51"/>
    </sheetView>
  </sheetViews>
  <sheetFormatPr defaultColWidth="11.421875" defaultRowHeight="15"/>
  <cols>
    <col min="1" max="1" width="5.28125" style="17" customWidth="1"/>
    <col min="2" max="2" width="9.140625" style="17" customWidth="1"/>
    <col min="3" max="3" width="18.00390625" style="17" customWidth="1"/>
    <col min="4" max="4" width="19.00390625" style="17" customWidth="1"/>
    <col min="5" max="5" width="16.00390625" style="17" customWidth="1"/>
    <col min="6" max="6" width="19.421875" style="17" customWidth="1"/>
    <col min="7" max="7" width="16.140625" style="17" customWidth="1"/>
    <col min="8" max="8" width="19.140625" style="17" customWidth="1"/>
    <col min="9" max="9" width="16.57421875" style="17" customWidth="1"/>
    <col min="10" max="10" width="18.57421875" style="17" customWidth="1"/>
    <col min="11" max="11" width="16.57421875" style="17" customWidth="1"/>
    <col min="12" max="12" width="18.57421875" style="17" customWidth="1"/>
    <col min="13" max="16384" width="11.421875" style="17" customWidth="1"/>
  </cols>
  <sheetData>
    <row r="1" spans="8:13" s="54" customFormat="1" ht="15">
      <c r="H1" s="55"/>
      <c r="I1" s="55"/>
      <c r="J1" s="55"/>
      <c r="K1" s="55"/>
      <c r="L1" s="55"/>
      <c r="M1" s="55"/>
    </row>
    <row r="2" spans="8:13" ht="15">
      <c r="H2" s="56"/>
      <c r="I2" s="57"/>
      <c r="J2" s="57"/>
      <c r="K2" s="57"/>
      <c r="L2" s="57"/>
      <c r="M2" s="57"/>
    </row>
    <row r="3" spans="8:13" ht="15">
      <c r="H3" s="56"/>
      <c r="I3" s="57"/>
      <c r="J3" s="57"/>
      <c r="K3" s="57"/>
      <c r="L3" s="57"/>
      <c r="M3" s="57"/>
    </row>
    <row r="4" spans="8:13" ht="15">
      <c r="H4" s="56"/>
      <c r="I4" s="57"/>
      <c r="J4" s="57"/>
      <c r="K4" s="57"/>
      <c r="L4" s="57"/>
      <c r="M4" s="57"/>
    </row>
    <row r="5" spans="8:13" ht="15">
      <c r="H5" s="56"/>
      <c r="I5" s="57"/>
      <c r="J5" s="57"/>
      <c r="K5" s="57"/>
      <c r="L5" s="57"/>
      <c r="M5" s="57"/>
    </row>
    <row r="6" spans="8:13" ht="15">
      <c r="H6" s="56"/>
      <c r="I6" s="57"/>
      <c r="J6" s="57"/>
      <c r="K6" s="57"/>
      <c r="L6" s="57"/>
      <c r="M6" s="57"/>
    </row>
    <row r="7" spans="9:11" ht="15">
      <c r="I7" s="57"/>
      <c r="J7" s="57"/>
      <c r="K7" s="57"/>
    </row>
    <row r="8" spans="9:11" ht="15">
      <c r="I8" s="57"/>
      <c r="J8" s="57"/>
      <c r="K8" s="57"/>
    </row>
    <row r="9" spans="9:11" ht="15">
      <c r="I9" s="57"/>
      <c r="J9" s="57"/>
      <c r="K9" s="57"/>
    </row>
    <row r="10" spans="2:11" ht="15.75" thickBot="1">
      <c r="B10" s="100" t="s">
        <v>67</v>
      </c>
      <c r="I10" s="57"/>
      <c r="J10" s="57"/>
      <c r="K10" s="57"/>
    </row>
    <row r="11" spans="6:8" ht="15.75" thickBot="1">
      <c r="F11" s="116" t="s">
        <v>15</v>
      </c>
      <c r="G11" s="115"/>
      <c r="H11" s="114"/>
    </row>
    <row r="12" ht="15.75" thickBot="1"/>
    <row r="13" spans="3:12" s="58" customFormat="1" ht="15.75" thickBot="1">
      <c r="C13" s="119" t="s">
        <v>25</v>
      </c>
      <c r="D13" s="112"/>
      <c r="E13" s="119" t="s">
        <v>26</v>
      </c>
      <c r="F13" s="112"/>
      <c r="G13" s="119" t="s">
        <v>27</v>
      </c>
      <c r="H13" s="112"/>
      <c r="I13" s="119" t="s">
        <v>28</v>
      </c>
      <c r="J13" s="112"/>
      <c r="K13" s="119" t="s">
        <v>29</v>
      </c>
      <c r="L13" s="112"/>
    </row>
    <row r="14" spans="2:12" ht="42" customHeight="1" thickBot="1">
      <c r="B14" s="59" t="s">
        <v>30</v>
      </c>
      <c r="C14" s="60" t="s">
        <v>31</v>
      </c>
      <c r="D14" s="61" t="s">
        <v>32</v>
      </c>
      <c r="E14" s="60" t="s">
        <v>31</v>
      </c>
      <c r="F14" s="61" t="s">
        <v>32</v>
      </c>
      <c r="G14" s="60" t="s">
        <v>31</v>
      </c>
      <c r="H14" s="61" t="s">
        <v>32</v>
      </c>
      <c r="I14" s="60" t="s">
        <v>31</v>
      </c>
      <c r="J14" s="61" t="s">
        <v>32</v>
      </c>
      <c r="K14" s="60" t="s">
        <v>33</v>
      </c>
      <c r="L14" s="61" t="s">
        <v>32</v>
      </c>
    </row>
    <row r="15" spans="2:12" ht="15">
      <c r="B15" s="62">
        <v>2007</v>
      </c>
      <c r="C15" s="63">
        <v>7442.4406</v>
      </c>
      <c r="D15" s="54"/>
      <c r="E15" s="63">
        <v>5787.810999999998</v>
      </c>
      <c r="F15" s="54"/>
      <c r="G15" s="63">
        <v>7471.187</v>
      </c>
      <c r="H15" s="54"/>
      <c r="I15" s="63">
        <v>8637.795059999999</v>
      </c>
      <c r="J15" s="54"/>
      <c r="K15" s="64">
        <v>29339.233660000013</v>
      </c>
      <c r="L15" s="65"/>
    </row>
    <row r="16" spans="2:12" ht="15">
      <c r="B16" s="66">
        <v>2008</v>
      </c>
      <c r="C16" s="63">
        <v>5410.898</v>
      </c>
      <c r="D16" s="67">
        <f aca="true" t="shared" si="0" ref="D16:D29">C16/C15-1</f>
        <v>-0.2729672575418337</v>
      </c>
      <c r="E16" s="63">
        <v>6639.718179999998</v>
      </c>
      <c r="F16" s="67">
        <f aca="true" t="shared" si="1" ref="F16:F26">E16/E15-1</f>
        <v>0.14718987541231043</v>
      </c>
      <c r="G16" s="63">
        <v>7184.329400000002</v>
      </c>
      <c r="H16" s="67">
        <f aca="true" t="shared" si="2" ref="H16:H26">G16/G15-1</f>
        <v>-0.03839518405843645</v>
      </c>
      <c r="I16" s="63">
        <v>9231.245099999998</v>
      </c>
      <c r="J16" s="67">
        <f aca="true" t="shared" si="3" ref="J16:J25">I16/I15-1</f>
        <v>0.06870388054796006</v>
      </c>
      <c r="K16" s="63">
        <v>28466.190679999978</v>
      </c>
      <c r="L16" s="67">
        <f aca="true" t="shared" si="4" ref="L16:L26">K16/K15-1</f>
        <v>-0.02975684334898998</v>
      </c>
    </row>
    <row r="17" spans="2:12" ht="15">
      <c r="B17" s="66">
        <v>2009</v>
      </c>
      <c r="C17" s="63">
        <v>7843.38679</v>
      </c>
      <c r="D17" s="67">
        <f t="shared" si="0"/>
        <v>0.44955362122886067</v>
      </c>
      <c r="E17" s="63">
        <v>7128.187400000001</v>
      </c>
      <c r="F17" s="67">
        <f t="shared" si="1"/>
        <v>0.07356776398603149</v>
      </c>
      <c r="G17" s="63">
        <v>9332.074109999996</v>
      </c>
      <c r="H17" s="67">
        <f t="shared" si="2"/>
        <v>0.2989485295593479</v>
      </c>
      <c r="I17" s="63">
        <v>10639.118240000003</v>
      </c>
      <c r="J17" s="67">
        <f t="shared" si="3"/>
        <v>0.15251172780581945</v>
      </c>
      <c r="K17" s="63">
        <v>34942.76654</v>
      </c>
      <c r="L17" s="67">
        <f t="shared" si="4"/>
        <v>0.2275181787688363</v>
      </c>
    </row>
    <row r="18" spans="2:12" ht="15">
      <c r="B18" s="66">
        <v>2010</v>
      </c>
      <c r="C18" s="63">
        <v>6935.155810000002</v>
      </c>
      <c r="D18" s="67">
        <f t="shared" si="0"/>
        <v>-0.11579576582375806</v>
      </c>
      <c r="E18" s="63">
        <v>10246.659600000003</v>
      </c>
      <c r="F18" s="67">
        <f t="shared" si="1"/>
        <v>0.43748459811816987</v>
      </c>
      <c r="G18" s="63">
        <v>10129.264180000004</v>
      </c>
      <c r="H18" s="67">
        <f t="shared" si="2"/>
        <v>0.08542474701800318</v>
      </c>
      <c r="I18" s="63">
        <v>12429.444979999998</v>
      </c>
      <c r="J18" s="67">
        <f t="shared" si="3"/>
        <v>0.16827773689636083</v>
      </c>
      <c r="K18" s="63">
        <v>39740.524570000016</v>
      </c>
      <c r="L18" s="67">
        <f t="shared" si="4"/>
        <v>0.13730332498166353</v>
      </c>
    </row>
    <row r="19" spans="2:12" ht="15">
      <c r="B19" s="66">
        <v>2011</v>
      </c>
      <c r="C19" s="63">
        <v>8330.37361</v>
      </c>
      <c r="D19" s="67">
        <f t="shared" si="0"/>
        <v>0.20118045480509505</v>
      </c>
      <c r="E19" s="63">
        <v>9439.511360000004</v>
      </c>
      <c r="F19" s="67">
        <f t="shared" si="1"/>
        <v>-0.07877184092267475</v>
      </c>
      <c r="G19" s="63">
        <v>10558.462400000006</v>
      </c>
      <c r="H19" s="67">
        <f t="shared" si="2"/>
        <v>0.04237210249165413</v>
      </c>
      <c r="I19" s="63">
        <v>14687.217500000004</v>
      </c>
      <c r="J19" s="67">
        <f t="shared" si="3"/>
        <v>0.18164709072954976</v>
      </c>
      <c r="K19" s="63">
        <v>43015.56486999999</v>
      </c>
      <c r="L19" s="67">
        <f t="shared" si="4"/>
        <v>0.08241059561836495</v>
      </c>
    </row>
    <row r="20" spans="2:12" ht="15">
      <c r="B20" s="66">
        <v>2012</v>
      </c>
      <c r="C20" s="63">
        <v>10799.675680000002</v>
      </c>
      <c r="D20" s="67">
        <f t="shared" si="0"/>
        <v>0.2964215274853683</v>
      </c>
      <c r="E20" s="63">
        <v>12789.408360000007</v>
      </c>
      <c r="F20" s="67">
        <f t="shared" si="1"/>
        <v>0.35488033990776424</v>
      </c>
      <c r="G20" s="63">
        <v>11297.044920000004</v>
      </c>
      <c r="H20" s="67">
        <f t="shared" si="2"/>
        <v>0.06995171190835503</v>
      </c>
      <c r="I20" s="63">
        <v>12097.526960000005</v>
      </c>
      <c r="J20" s="67">
        <f t="shared" si="3"/>
        <v>-0.17632274731411846</v>
      </c>
      <c r="K20" s="63">
        <v>46983.65592</v>
      </c>
      <c r="L20" s="67">
        <f t="shared" si="4"/>
        <v>0.09224779593136168</v>
      </c>
    </row>
    <row r="21" spans="2:12" ht="15">
      <c r="B21" s="66">
        <v>2013</v>
      </c>
      <c r="C21" s="63">
        <v>10023.460840000002</v>
      </c>
      <c r="D21" s="67">
        <f t="shared" si="0"/>
        <v>-0.07187390279112538</v>
      </c>
      <c r="E21" s="63">
        <v>9201.72456</v>
      </c>
      <c r="F21" s="67">
        <f t="shared" si="1"/>
        <v>-0.2805199192185309</v>
      </c>
      <c r="G21" s="63">
        <v>12543.758240000005</v>
      </c>
      <c r="H21" s="67">
        <f t="shared" si="2"/>
        <v>0.11035747213794389</v>
      </c>
      <c r="I21" s="63">
        <v>13835.186599999994</v>
      </c>
      <c r="J21" s="67">
        <f t="shared" si="3"/>
        <v>0.14363759186034408</v>
      </c>
      <c r="K21" s="63">
        <v>45604.130240000006</v>
      </c>
      <c r="L21" s="67">
        <f t="shared" si="4"/>
        <v>-0.02936182067970483</v>
      </c>
    </row>
    <row r="22" spans="2:12" ht="15">
      <c r="B22" s="66">
        <v>2014</v>
      </c>
      <c r="C22" s="63">
        <v>10531.25548</v>
      </c>
      <c r="D22" s="67">
        <f t="shared" si="0"/>
        <v>0.05066060995355759</v>
      </c>
      <c r="E22" s="63">
        <v>10135.686840000002</v>
      </c>
      <c r="F22" s="67">
        <f t="shared" si="1"/>
        <v>0.10149861299477991</v>
      </c>
      <c r="G22" s="63">
        <v>8909.752449999994</v>
      </c>
      <c r="H22" s="67">
        <f t="shared" si="2"/>
        <v>-0.2897063001749951</v>
      </c>
      <c r="I22" s="63">
        <v>16025.54748</v>
      </c>
      <c r="J22" s="67">
        <f t="shared" si="3"/>
        <v>0.15831813067125577</v>
      </c>
      <c r="K22" s="63">
        <v>45602.24225000005</v>
      </c>
      <c r="L22" s="67">
        <f t="shared" si="4"/>
        <v>-4.139953969128918E-05</v>
      </c>
    </row>
    <row r="23" spans="2:12" ht="15">
      <c r="B23" s="66">
        <v>2015</v>
      </c>
      <c r="C23" s="63">
        <v>7611.39038</v>
      </c>
      <c r="D23" s="67">
        <f t="shared" si="0"/>
        <v>-0.27725707590563553</v>
      </c>
      <c r="E23" s="63">
        <v>6413.80947</v>
      </c>
      <c r="F23" s="67">
        <f t="shared" si="1"/>
        <v>-0.3672052450665495</v>
      </c>
      <c r="G23" s="63">
        <v>7057.51525</v>
      </c>
      <c r="H23" s="67">
        <f t="shared" si="2"/>
        <v>-0.2078887388167553</v>
      </c>
      <c r="I23" s="63">
        <v>10943.1477</v>
      </c>
      <c r="J23" s="67">
        <f t="shared" si="3"/>
        <v>-0.3171435975178303</v>
      </c>
      <c r="K23" s="63">
        <v>32025.86280000001</v>
      </c>
      <c r="L23" s="67">
        <f t="shared" si="4"/>
        <v>-0.29771298033047977</v>
      </c>
    </row>
    <row r="24" spans="2:12" ht="15">
      <c r="B24" s="66">
        <v>2016</v>
      </c>
      <c r="C24" s="63">
        <v>7823.677159999999</v>
      </c>
      <c r="D24" s="67">
        <f t="shared" si="0"/>
        <v>0.027890670350822155</v>
      </c>
      <c r="E24" s="63">
        <v>9973.38022</v>
      </c>
      <c r="F24" s="67">
        <f t="shared" si="1"/>
        <v>0.5549854211681158</v>
      </c>
      <c r="G24" s="63">
        <v>9258.665100000002</v>
      </c>
      <c r="H24" s="67">
        <f t="shared" si="2"/>
        <v>0.3118873671580096</v>
      </c>
      <c r="I24" s="63">
        <v>10533.65817</v>
      </c>
      <c r="J24" s="67">
        <f t="shared" si="3"/>
        <v>-0.03741972065313515</v>
      </c>
      <c r="K24" s="63">
        <v>37589.38065000004</v>
      </c>
      <c r="L24" s="67">
        <f t="shared" si="4"/>
        <v>0.1737195305164434</v>
      </c>
    </row>
    <row r="25" spans="2:12" ht="15">
      <c r="B25" s="66">
        <v>2017</v>
      </c>
      <c r="C25" s="63">
        <v>8090.606370000002</v>
      </c>
      <c r="D25" s="67">
        <f t="shared" si="0"/>
        <v>0.03411812687833393</v>
      </c>
      <c r="E25" s="63">
        <v>7910.034380000001</v>
      </c>
      <c r="F25" s="67">
        <f t="shared" si="1"/>
        <v>-0.20688530813878847</v>
      </c>
      <c r="G25" s="63">
        <v>6947.746120000001</v>
      </c>
      <c r="H25" s="67">
        <f t="shared" si="2"/>
        <v>-0.24959526616855388</v>
      </c>
      <c r="I25" s="63">
        <v>8481.54212</v>
      </c>
      <c r="J25" s="67">
        <f t="shared" si="3"/>
        <v>-0.19481513609815582</v>
      </c>
      <c r="K25" s="63">
        <v>31429.928989999946</v>
      </c>
      <c r="L25" s="67">
        <f t="shared" si="4"/>
        <v>-0.16386148304361836</v>
      </c>
    </row>
    <row r="26" spans="2:12" s="54" customFormat="1" ht="15">
      <c r="B26" s="66">
        <v>2018</v>
      </c>
      <c r="C26" s="63">
        <v>7357.089480000001</v>
      </c>
      <c r="D26" s="67">
        <f t="shared" si="0"/>
        <v>-0.09066278304181064</v>
      </c>
      <c r="E26" s="63">
        <v>7328.672460000001</v>
      </c>
      <c r="F26" s="67">
        <f t="shared" si="1"/>
        <v>-0.07349676272835626</v>
      </c>
      <c r="G26" s="63">
        <v>5973.226450000004</v>
      </c>
      <c r="H26" s="67">
        <f t="shared" si="2"/>
        <v>-0.14026414511530783</v>
      </c>
      <c r="I26" s="63">
        <v>7843.030919999996</v>
      </c>
      <c r="J26" s="67">
        <f>I26/I25-1</f>
        <v>-0.07528244167936815</v>
      </c>
      <c r="K26" s="63">
        <v>28502.019310000003</v>
      </c>
      <c r="L26" s="67">
        <f t="shared" si="4"/>
        <v>-0.09315673862742468</v>
      </c>
    </row>
    <row r="27" spans="2:12" s="54" customFormat="1" ht="15">
      <c r="B27" s="66">
        <v>2019</v>
      </c>
      <c r="C27" s="63">
        <v>5711.969579999998</v>
      </c>
      <c r="D27" s="67">
        <f t="shared" si="0"/>
        <v>-0.2236101524213081</v>
      </c>
      <c r="E27" s="63">
        <v>5806.465879999998</v>
      </c>
      <c r="F27" s="67">
        <f>E27/E26-1</f>
        <v>-0.20770563677231146</v>
      </c>
      <c r="G27" s="63">
        <v>6588.30218</v>
      </c>
      <c r="H27" s="67">
        <f>G27/G26-1</f>
        <v>0.10297210982181926</v>
      </c>
      <c r="I27" s="63">
        <v>7451.212419999999</v>
      </c>
      <c r="J27" s="67">
        <f>I27/I26-1</f>
        <v>-0.04995753605928621</v>
      </c>
      <c r="K27" s="63">
        <v>25557.95005999999</v>
      </c>
      <c r="L27" s="67">
        <f>K27/K26-1</f>
        <v>-0.10329335679620011</v>
      </c>
    </row>
    <row r="28" spans="2:12" s="54" customFormat="1" ht="15">
      <c r="B28" s="66">
        <v>2020</v>
      </c>
      <c r="C28" s="63">
        <v>6829.011099999995</v>
      </c>
      <c r="D28" s="67">
        <f t="shared" si="0"/>
        <v>0.1955615316844872</v>
      </c>
      <c r="E28" s="63">
        <v>5376.727060000002</v>
      </c>
      <c r="F28" s="67">
        <f>E28/E27-1</f>
        <v>-0.07401039270379661</v>
      </c>
      <c r="G28" s="63">
        <v>7153.37901999999</v>
      </c>
      <c r="H28" s="67">
        <f>G28/G27-1</f>
        <v>0.0857697210239361</v>
      </c>
      <c r="I28" s="63">
        <v>8098.856849999994</v>
      </c>
      <c r="J28" s="67">
        <f>I28/I27-1</f>
        <v>0.08691799313916149</v>
      </c>
      <c r="K28" s="63">
        <v>27457.97402999996</v>
      </c>
      <c r="L28" s="67">
        <f>K28/K27-1</f>
        <v>0.07434179836565402</v>
      </c>
    </row>
    <row r="29" spans="2:12" s="54" customFormat="1" ht="15.75" thickBot="1">
      <c r="B29" s="68">
        <v>2021</v>
      </c>
      <c r="C29" s="69">
        <v>6435.552550000002</v>
      </c>
      <c r="D29" s="70">
        <f t="shared" si="0"/>
        <v>-0.05761574322232299</v>
      </c>
      <c r="E29" s="69">
        <v>5785.410010000003</v>
      </c>
      <c r="F29" s="70">
        <f>E29/E28-1</f>
        <v>0.07600961429498354</v>
      </c>
      <c r="G29" s="69"/>
      <c r="H29" s="70"/>
      <c r="I29" s="69"/>
      <c r="J29" s="70"/>
      <c r="K29" s="69"/>
      <c r="L29" s="70"/>
    </row>
    <row r="30" ht="15">
      <c r="C30" s="71" t="s">
        <v>34</v>
      </c>
    </row>
    <row r="31" ht="15.75" thickBot="1"/>
    <row r="32" spans="3:12" s="58" customFormat="1" ht="15.75" thickBot="1">
      <c r="C32" s="119" t="s">
        <v>25</v>
      </c>
      <c r="D32" s="112"/>
      <c r="E32" s="119" t="s">
        <v>26</v>
      </c>
      <c r="F32" s="112"/>
      <c r="G32" s="119" t="s">
        <v>27</v>
      </c>
      <c r="H32" s="112"/>
      <c r="I32" s="119" t="s">
        <v>28</v>
      </c>
      <c r="J32" s="112"/>
      <c r="K32" s="119" t="s">
        <v>29</v>
      </c>
      <c r="L32" s="112"/>
    </row>
    <row r="33" spans="2:12" ht="45.75" thickBot="1">
      <c r="B33" s="59" t="s">
        <v>30</v>
      </c>
      <c r="C33" s="60" t="s">
        <v>61</v>
      </c>
      <c r="D33" s="61" t="s">
        <v>32</v>
      </c>
      <c r="E33" s="60" t="s">
        <v>61</v>
      </c>
      <c r="F33" s="61" t="s">
        <v>32</v>
      </c>
      <c r="G33" s="60" t="s">
        <v>61</v>
      </c>
      <c r="H33" s="61" t="s">
        <v>32</v>
      </c>
      <c r="I33" s="60" t="s">
        <v>61</v>
      </c>
      <c r="J33" s="61" t="s">
        <v>32</v>
      </c>
      <c r="K33" s="60" t="s">
        <v>61</v>
      </c>
      <c r="L33" s="61" t="s">
        <v>32</v>
      </c>
    </row>
    <row r="34" spans="2:12" ht="15">
      <c r="B34" s="62">
        <v>2007</v>
      </c>
      <c r="C34" s="63">
        <v>2923.1525381606675</v>
      </c>
      <c r="D34" s="54"/>
      <c r="E34" s="63">
        <v>3199.284347743905</v>
      </c>
      <c r="F34" s="54"/>
      <c r="G34" s="63">
        <v>4152.811033909338</v>
      </c>
      <c r="H34" s="54"/>
      <c r="I34" s="63">
        <v>4848.6191683274365</v>
      </c>
      <c r="J34" s="54"/>
      <c r="K34" s="64">
        <v>3857.634800267653</v>
      </c>
      <c r="L34" s="65"/>
    </row>
    <row r="35" spans="2:12" ht="15">
      <c r="B35" s="66">
        <v>2008</v>
      </c>
      <c r="C35" s="63">
        <v>5277.624677086874</v>
      </c>
      <c r="D35" s="67">
        <f aca="true" t="shared" si="5" ref="D35:D48">C35/C34-1</f>
        <v>0.8054564748809545</v>
      </c>
      <c r="E35" s="63">
        <v>5467.87088333921</v>
      </c>
      <c r="F35" s="67">
        <f aca="true" t="shared" si="6" ref="F35:F45">E35/E34-1</f>
        <v>0.7090918746234869</v>
      </c>
      <c r="G35" s="63">
        <v>5508.183494481755</v>
      </c>
      <c r="H35" s="67">
        <f aca="true" t="shared" si="7" ref="H35:H45">G35/G34-1</f>
        <v>0.32637470125783863</v>
      </c>
      <c r="I35" s="63">
        <v>4870.895424496959</v>
      </c>
      <c r="J35" s="67">
        <f aca="true" t="shared" si="8" ref="J35:L43">I35/I34-1</f>
        <v>0.004594350555522597</v>
      </c>
      <c r="K35" s="63">
        <v>5248.290729850479</v>
      </c>
      <c r="L35" s="67">
        <f t="shared" si="8"/>
        <v>0.3604944484341386</v>
      </c>
    </row>
    <row r="36" spans="2:12" ht="15">
      <c r="B36" s="66">
        <v>2009</v>
      </c>
      <c r="C36" s="63">
        <v>4083.8161826773803</v>
      </c>
      <c r="D36" s="67">
        <f t="shared" si="5"/>
        <v>-0.22620185546586613</v>
      </c>
      <c r="E36" s="63">
        <v>3530.8664892845</v>
      </c>
      <c r="F36" s="67">
        <f t="shared" si="6"/>
        <v>-0.3542520361914231</v>
      </c>
      <c r="G36" s="63">
        <v>3407.366765971815</v>
      </c>
      <c r="H36" s="67">
        <f t="shared" si="7"/>
        <v>-0.3813991909700528</v>
      </c>
      <c r="I36" s="63">
        <v>3899.861988938661</v>
      </c>
      <c r="J36" s="67">
        <f t="shared" si="8"/>
        <v>-0.1993541948518801</v>
      </c>
      <c r="K36" s="63">
        <v>3734.3499911670115</v>
      </c>
      <c r="L36" s="67">
        <f t="shared" si="8"/>
        <v>-0.2884635811184566</v>
      </c>
    </row>
    <row r="37" spans="2:12" ht="15">
      <c r="B37" s="66">
        <v>2010</v>
      </c>
      <c r="C37" s="63">
        <v>4472.276994163164</v>
      </c>
      <c r="D37" s="67">
        <f t="shared" si="5"/>
        <v>0.09512201189013991</v>
      </c>
      <c r="E37" s="63">
        <v>4679.945536592236</v>
      </c>
      <c r="F37" s="67">
        <f t="shared" si="6"/>
        <v>0.32543826021033917</v>
      </c>
      <c r="G37" s="63">
        <v>5206.161848767183</v>
      </c>
      <c r="H37" s="67">
        <f t="shared" si="7"/>
        <v>0.5279135491838767</v>
      </c>
      <c r="I37" s="63">
        <v>4982.504235679874</v>
      </c>
      <c r="J37" s="67">
        <f t="shared" si="8"/>
        <v>0.2776104000120916</v>
      </c>
      <c r="K37" s="63">
        <v>4872.459529036349</v>
      </c>
      <c r="L37" s="67">
        <f t="shared" si="8"/>
        <v>0.3047677749973483</v>
      </c>
    </row>
    <row r="38" spans="2:12" ht="15">
      <c r="B38" s="66">
        <v>2011</v>
      </c>
      <c r="C38" s="63">
        <v>5058.908648396142</v>
      </c>
      <c r="D38" s="67">
        <f t="shared" si="5"/>
        <v>0.13117068889037942</v>
      </c>
      <c r="E38" s="63">
        <v>5440.836859165558</v>
      </c>
      <c r="F38" s="67">
        <f t="shared" si="6"/>
        <v>0.16258550802011573</v>
      </c>
      <c r="G38" s="63">
        <v>5721.774638322337</v>
      </c>
      <c r="H38" s="67">
        <f t="shared" si="7"/>
        <v>0.09903894741137376</v>
      </c>
      <c r="I38" s="63">
        <v>5547.387037061305</v>
      </c>
      <c r="J38" s="67">
        <f t="shared" si="8"/>
        <v>0.11337327068109393</v>
      </c>
      <c r="K38" s="63">
        <v>5472.211361198844</v>
      </c>
      <c r="L38" s="67">
        <f t="shared" si="8"/>
        <v>0.12309016187582622</v>
      </c>
    </row>
    <row r="39" spans="2:12" ht="15">
      <c r="B39" s="66">
        <v>2012</v>
      </c>
      <c r="C39" s="63">
        <v>5804.7873489475005</v>
      </c>
      <c r="D39" s="67">
        <f t="shared" si="5"/>
        <v>0.14743865770097053</v>
      </c>
      <c r="E39" s="63">
        <v>5732.290433331663</v>
      </c>
      <c r="F39" s="67">
        <f t="shared" si="6"/>
        <v>0.05356778409467022</v>
      </c>
      <c r="G39" s="63">
        <v>5758.093782989044</v>
      </c>
      <c r="H39" s="67">
        <f t="shared" si="7"/>
        <v>0.006347531484979241</v>
      </c>
      <c r="I39" s="63">
        <v>5211.5459728638625</v>
      </c>
      <c r="J39" s="67">
        <f t="shared" si="8"/>
        <v>-0.06054040613242517</v>
      </c>
      <c r="K39" s="63">
        <v>5621.075687036495</v>
      </c>
      <c r="L39" s="67">
        <f t="shared" si="8"/>
        <v>0.02720368714066579</v>
      </c>
    </row>
    <row r="40" spans="2:12" ht="15">
      <c r="B40" s="66">
        <v>2013</v>
      </c>
      <c r="C40" s="63">
        <v>5537.118986739117</v>
      </c>
      <c r="D40" s="67">
        <f t="shared" si="5"/>
        <v>-0.04611165683044638</v>
      </c>
      <c r="E40" s="63">
        <v>5576.736340606134</v>
      </c>
      <c r="F40" s="67">
        <f t="shared" si="6"/>
        <v>-0.027136463955319767</v>
      </c>
      <c r="G40" s="63">
        <v>5724.998091162184</v>
      </c>
      <c r="H40" s="67">
        <f t="shared" si="7"/>
        <v>-0.005747681971528973</v>
      </c>
      <c r="I40" s="63">
        <v>5448.789177155008</v>
      </c>
      <c r="J40" s="67">
        <f t="shared" si="8"/>
        <v>0.04552261565501925</v>
      </c>
      <c r="K40" s="63">
        <v>5393.825805590015</v>
      </c>
      <c r="L40" s="67">
        <f t="shared" si="8"/>
        <v>-0.04042818387423086</v>
      </c>
    </row>
    <row r="41" spans="2:12" ht="15">
      <c r="B41" s="66">
        <v>2014</v>
      </c>
      <c r="C41" s="63">
        <v>5270.130938842251</v>
      </c>
      <c r="D41" s="67">
        <f t="shared" si="5"/>
        <v>-0.04821786357422997</v>
      </c>
      <c r="E41" s="63">
        <v>5349.462778982225</v>
      </c>
      <c r="F41" s="67">
        <f t="shared" si="6"/>
        <v>-0.04075386529735181</v>
      </c>
      <c r="G41" s="63">
        <v>5397.548067679486</v>
      </c>
      <c r="H41" s="67">
        <f t="shared" si="7"/>
        <v>-0.05719652972254974</v>
      </c>
      <c r="I41" s="63">
        <v>5501.736692617507</v>
      </c>
      <c r="J41" s="67">
        <f t="shared" si="8"/>
        <v>0.009717299337711927</v>
      </c>
      <c r="K41" s="63">
        <v>5394.04911674052</v>
      </c>
      <c r="L41" s="67">
        <f t="shared" si="8"/>
        <v>4.1401253684014705E-05</v>
      </c>
    </row>
    <row r="42" spans="2:12" ht="15">
      <c r="B42" s="66">
        <v>2015</v>
      </c>
      <c r="C42" s="63">
        <v>5357.7841411413765</v>
      </c>
      <c r="D42" s="67">
        <f t="shared" si="5"/>
        <v>0.016632072962950106</v>
      </c>
      <c r="E42" s="63">
        <v>4491.094937374248</v>
      </c>
      <c r="F42" s="67">
        <f t="shared" si="6"/>
        <v>-0.1604586996998021</v>
      </c>
      <c r="G42" s="63">
        <v>3921.335097363056</v>
      </c>
      <c r="H42" s="67">
        <f t="shared" si="7"/>
        <v>-0.2734969567304073</v>
      </c>
      <c r="I42" s="63">
        <v>4272.188972648154</v>
      </c>
      <c r="J42" s="67">
        <f t="shared" si="8"/>
        <v>-0.22348356322090424</v>
      </c>
      <c r="K42" s="63">
        <v>4496.718542427541</v>
      </c>
      <c r="L42" s="67">
        <f t="shared" si="8"/>
        <v>-0.16635565507331007</v>
      </c>
    </row>
    <row r="43" spans="2:12" ht="15">
      <c r="B43" s="66">
        <v>2016</v>
      </c>
      <c r="C43" s="63">
        <v>3141.7371495937423</v>
      </c>
      <c r="D43" s="67">
        <f t="shared" si="5"/>
        <v>-0.4136125930365583</v>
      </c>
      <c r="E43" s="63">
        <v>3031.0192094531426</v>
      </c>
      <c r="F43" s="67">
        <f t="shared" si="6"/>
        <v>-0.32510462332260326</v>
      </c>
      <c r="G43" s="63">
        <v>3747.695109957044</v>
      </c>
      <c r="H43" s="67">
        <f t="shared" si="7"/>
        <v>-0.04428083371981595</v>
      </c>
      <c r="I43" s="63">
        <v>3717.124765972924</v>
      </c>
      <c r="J43" s="67">
        <f t="shared" si="8"/>
        <v>-0.12992501273443646</v>
      </c>
      <c r="K43" s="63">
        <v>3422.8555396536026</v>
      </c>
      <c r="L43" s="67">
        <f t="shared" si="8"/>
        <v>-0.23881036641315256</v>
      </c>
    </row>
    <row r="44" spans="2:12" ht="15">
      <c r="B44" s="66">
        <v>2017</v>
      </c>
      <c r="C44" s="63">
        <v>3856.185349182918</v>
      </c>
      <c r="D44" s="67">
        <f t="shared" si="5"/>
        <v>0.22740546569325848</v>
      </c>
      <c r="E44" s="63">
        <v>4084.4248682013954</v>
      </c>
      <c r="F44" s="67">
        <f t="shared" si="6"/>
        <v>0.3475417296805283</v>
      </c>
      <c r="G44" s="63">
        <v>4201.861267780468</v>
      </c>
      <c r="H44" s="67">
        <f t="shared" si="7"/>
        <v>0.12118546052926615</v>
      </c>
      <c r="I44" s="63">
        <v>4148.516371454396</v>
      </c>
      <c r="J44" s="67">
        <f>I44/I43-1</f>
        <v>0.11605518583354835</v>
      </c>
      <c r="K44" s="63">
        <v>4068.927441124311</v>
      </c>
      <c r="L44" s="67">
        <f>K44/K43-1</f>
        <v>0.1887523133786977</v>
      </c>
    </row>
    <row r="45" spans="2:12" s="54" customFormat="1" ht="15">
      <c r="B45" s="66">
        <v>2018</v>
      </c>
      <c r="C45" s="63">
        <v>4066.2429349710706</v>
      </c>
      <c r="D45" s="67">
        <f t="shared" si="5"/>
        <v>0.0544728965978416</v>
      </c>
      <c r="E45" s="63">
        <v>4228.259295135702</v>
      </c>
      <c r="F45" s="67">
        <f t="shared" si="6"/>
        <v>0.03521534403879123</v>
      </c>
      <c r="G45" s="63">
        <v>4489.846916819973</v>
      </c>
      <c r="H45" s="67">
        <f t="shared" si="7"/>
        <v>0.06853763860500472</v>
      </c>
      <c r="I45" s="63">
        <v>4248.157285092024</v>
      </c>
      <c r="J45" s="67">
        <f>I45/I44-1</f>
        <v>0.024018445322585347</v>
      </c>
      <c r="K45" s="63">
        <v>4246.73566295468</v>
      </c>
      <c r="L45" s="67">
        <f>K45/K44-1</f>
        <v>0.043699039710877186</v>
      </c>
    </row>
    <row r="46" spans="2:12" s="54" customFormat="1" ht="15">
      <c r="B46" s="66">
        <v>2019</v>
      </c>
      <c r="C46" s="63">
        <v>4103.694360010934</v>
      </c>
      <c r="D46" s="67">
        <f t="shared" si="5"/>
        <v>0.009210326495195043</v>
      </c>
      <c r="E46" s="63">
        <v>4211.217335182206</v>
      </c>
      <c r="F46" s="67">
        <f>E46/E45-1</f>
        <v>-0.004030490744288517</v>
      </c>
      <c r="G46" s="63">
        <v>4312.58374065654</v>
      </c>
      <c r="H46" s="67">
        <f>G46/G45-1</f>
        <v>-0.03948089532838306</v>
      </c>
      <c r="I46" s="63">
        <v>4060.0282846318355</v>
      </c>
      <c r="J46" s="67">
        <f>I46/I45-1</f>
        <v>-0.04428484819062273</v>
      </c>
      <c r="K46" s="63">
        <v>4169.239117763576</v>
      </c>
      <c r="L46" s="67">
        <f>K46/K45-1</f>
        <v>-0.018248497514720574</v>
      </c>
    </row>
    <row r="47" spans="2:12" s="54" customFormat="1" ht="15">
      <c r="B47" s="66">
        <v>2020</v>
      </c>
      <c r="C47" s="63">
        <v>3995.0701515187175</v>
      </c>
      <c r="D47" s="67">
        <f t="shared" si="5"/>
        <v>-0.02646985836730964</v>
      </c>
      <c r="E47" s="63">
        <v>4121.94702142831</v>
      </c>
      <c r="F47" s="67">
        <f>E47/E46-1</f>
        <v>-0.021198220525949885</v>
      </c>
      <c r="G47" s="63">
        <v>3995.12653112571</v>
      </c>
      <c r="H47" s="67">
        <f>G47/G46-1</f>
        <v>-0.07361183657444781</v>
      </c>
      <c r="I47" s="63">
        <v>4026.7089212720207</v>
      </c>
      <c r="J47" s="67">
        <f>I47/I46-1</f>
        <v>-0.008206682570645274</v>
      </c>
      <c r="K47" s="63">
        <v>4029.2614385577563</v>
      </c>
      <c r="L47" s="67">
        <f>K47/K46-1</f>
        <v>-0.03357391486840544</v>
      </c>
    </row>
    <row r="48" spans="2:12" s="54" customFormat="1" ht="15.75" thickBot="1">
      <c r="B48" s="68">
        <v>2021</v>
      </c>
      <c r="C48" s="69">
        <v>3890.1152566922938</v>
      </c>
      <c r="D48" s="70">
        <f t="shared" si="5"/>
        <v>-0.02627110184448833</v>
      </c>
      <c r="E48" s="69">
        <v>4232.891464506592</v>
      </c>
      <c r="F48" s="70">
        <f>E48/E47-1</f>
        <v>0.02691554318906264</v>
      </c>
      <c r="G48" s="69"/>
      <c r="H48" s="70"/>
      <c r="I48" s="69"/>
      <c r="J48" s="70"/>
      <c r="K48" s="69"/>
      <c r="L48" s="70"/>
    </row>
    <row r="49" ht="15">
      <c r="C49" s="71" t="s">
        <v>34</v>
      </c>
    </row>
    <row r="51" spans="5:7" ht="15">
      <c r="E51" s="54"/>
      <c r="F51" s="54"/>
      <c r="G51" s="54"/>
    </row>
    <row r="54" ht="15.75">
      <c r="B54" s="72" t="s">
        <v>35</v>
      </c>
    </row>
    <row r="55" s="54" customFormat="1" ht="15.75" thickBot="1"/>
    <row r="56" spans="3:12" s="54" customFormat="1" ht="15.75" thickBot="1">
      <c r="C56" s="116">
        <v>2021</v>
      </c>
      <c r="D56" s="117"/>
      <c r="E56" s="117"/>
      <c r="F56" s="117"/>
      <c r="G56" s="117"/>
      <c r="H56" s="117"/>
      <c r="I56" s="117"/>
      <c r="J56" s="117"/>
      <c r="K56" s="117"/>
      <c r="L56" s="118"/>
    </row>
    <row r="57" spans="2:12" s="54" customFormat="1" ht="15.75" thickBot="1">
      <c r="B57" s="73" t="s">
        <v>36</v>
      </c>
      <c r="C57" s="119" t="s">
        <v>25</v>
      </c>
      <c r="D57" s="112"/>
      <c r="E57" s="119" t="s">
        <v>26</v>
      </c>
      <c r="F57" s="111"/>
      <c r="G57" s="119" t="s">
        <v>27</v>
      </c>
      <c r="H57" s="112"/>
      <c r="I57" s="111" t="s">
        <v>28</v>
      </c>
      <c r="J57" s="112"/>
      <c r="K57" s="111" t="s">
        <v>37</v>
      </c>
      <c r="L57" s="112"/>
    </row>
    <row r="58" spans="2:12" s="54" customFormat="1" ht="15">
      <c r="B58" s="74">
        <v>1</v>
      </c>
      <c r="C58" s="75" t="s">
        <v>38</v>
      </c>
      <c r="D58" s="76">
        <v>0.32710717719978455</v>
      </c>
      <c r="E58" s="75" t="s">
        <v>39</v>
      </c>
      <c r="F58" s="76">
        <v>0.27152221267281273</v>
      </c>
      <c r="G58" s="75"/>
      <c r="H58" s="76"/>
      <c r="I58" s="75"/>
      <c r="J58" s="76"/>
      <c r="K58" s="75"/>
      <c r="L58" s="76"/>
    </row>
    <row r="59" spans="2:12" s="54" customFormat="1" ht="15">
      <c r="B59" s="77">
        <v>2</v>
      </c>
      <c r="C59" s="78" t="s">
        <v>39</v>
      </c>
      <c r="D59" s="79">
        <v>0.20204057633689587</v>
      </c>
      <c r="E59" s="78" t="s">
        <v>40</v>
      </c>
      <c r="F59" s="79">
        <v>0.21527389396886693</v>
      </c>
      <c r="G59" s="78"/>
      <c r="H59" s="79"/>
      <c r="I59" s="78"/>
      <c r="J59" s="79"/>
      <c r="K59" s="78"/>
      <c r="L59" s="79"/>
    </row>
    <row r="60" spans="2:12" s="54" customFormat="1" ht="15">
      <c r="B60" s="77">
        <v>3</v>
      </c>
      <c r="C60" s="78" t="s">
        <v>40</v>
      </c>
      <c r="D60" s="79">
        <v>0.15233355619277364</v>
      </c>
      <c r="E60" s="78" t="s">
        <v>38</v>
      </c>
      <c r="F60" s="79">
        <v>0.17224355016142223</v>
      </c>
      <c r="G60" s="78"/>
      <c r="H60" s="79"/>
      <c r="I60" s="78"/>
      <c r="J60" s="79"/>
      <c r="K60" s="78"/>
      <c r="L60" s="79"/>
    </row>
    <row r="61" spans="2:12" s="54" customFormat="1" ht="15">
      <c r="B61" s="77">
        <v>4</v>
      </c>
      <c r="C61" s="80" t="s">
        <v>45</v>
      </c>
      <c r="D61" s="81">
        <v>0.05895981802136637</v>
      </c>
      <c r="E61" s="78" t="s">
        <v>65</v>
      </c>
      <c r="F61" s="79">
        <v>0.0599170583778773</v>
      </c>
      <c r="G61" s="78"/>
      <c r="H61" s="79"/>
      <c r="I61" s="78"/>
      <c r="J61" s="79"/>
      <c r="K61" s="78"/>
      <c r="L61" s="79"/>
    </row>
    <row r="62" spans="2:12" s="54" customFormat="1" ht="15.75" thickBot="1">
      <c r="B62" s="82">
        <v>5</v>
      </c>
      <c r="C62" s="83" t="s">
        <v>41</v>
      </c>
      <c r="D62" s="84">
        <v>0.05154026514855298</v>
      </c>
      <c r="E62" s="85" t="s">
        <v>45</v>
      </c>
      <c r="F62" s="86">
        <v>0.05984763927590857</v>
      </c>
      <c r="G62" s="85"/>
      <c r="H62" s="86"/>
      <c r="I62" s="85"/>
      <c r="J62" s="86"/>
      <c r="K62" s="85"/>
      <c r="L62" s="86"/>
    </row>
    <row r="63" s="54" customFormat="1" ht="15.75" thickBot="1"/>
    <row r="64" spans="3:12" s="54" customFormat="1" ht="15.75" thickBot="1">
      <c r="C64" s="116">
        <v>2020</v>
      </c>
      <c r="D64" s="117"/>
      <c r="E64" s="117"/>
      <c r="F64" s="117"/>
      <c r="G64" s="117"/>
      <c r="H64" s="117"/>
      <c r="I64" s="117"/>
      <c r="J64" s="117"/>
      <c r="K64" s="117"/>
      <c r="L64" s="118"/>
    </row>
    <row r="65" spans="2:12" s="54" customFormat="1" ht="15.75" thickBot="1">
      <c r="B65" s="73" t="s">
        <v>36</v>
      </c>
      <c r="C65" s="119" t="s">
        <v>25</v>
      </c>
      <c r="D65" s="112"/>
      <c r="E65" s="119" t="s">
        <v>26</v>
      </c>
      <c r="F65" s="111"/>
      <c r="G65" s="119" t="s">
        <v>27</v>
      </c>
      <c r="H65" s="112"/>
      <c r="I65" s="111" t="s">
        <v>28</v>
      </c>
      <c r="J65" s="112"/>
      <c r="K65" s="111" t="s">
        <v>37</v>
      </c>
      <c r="L65" s="112"/>
    </row>
    <row r="66" spans="2:12" s="54" customFormat="1" ht="15">
      <c r="B66" s="74">
        <v>1</v>
      </c>
      <c r="C66" s="75" t="s">
        <v>38</v>
      </c>
      <c r="D66" s="76">
        <v>0.3309210734607649</v>
      </c>
      <c r="E66" s="75" t="s">
        <v>39</v>
      </c>
      <c r="F66" s="76">
        <v>0.23970470764720278</v>
      </c>
      <c r="G66" s="75" t="s">
        <v>38</v>
      </c>
      <c r="H66" s="76">
        <v>0.36478767043807736</v>
      </c>
      <c r="I66" s="75" t="s">
        <v>38</v>
      </c>
      <c r="J66" s="76">
        <v>0.38417396110208624</v>
      </c>
      <c r="K66" s="75" t="s">
        <v>38</v>
      </c>
      <c r="L66" s="76">
        <v>0.33504492289158205</v>
      </c>
    </row>
    <row r="67" spans="2:12" s="54" customFormat="1" ht="15">
      <c r="B67" s="77">
        <v>2</v>
      </c>
      <c r="C67" s="78" t="s">
        <v>40</v>
      </c>
      <c r="D67" s="79">
        <v>0.20488655776254225</v>
      </c>
      <c r="E67" s="78" t="s">
        <v>38</v>
      </c>
      <c r="F67" s="79">
        <v>0.22947588599538604</v>
      </c>
      <c r="G67" s="78" t="s">
        <v>40</v>
      </c>
      <c r="H67" s="79">
        <v>0.22966383437107382</v>
      </c>
      <c r="I67" s="78" t="s">
        <v>40</v>
      </c>
      <c r="J67" s="79">
        <v>0.2101174863040801</v>
      </c>
      <c r="K67" s="78" t="s">
        <v>40</v>
      </c>
      <c r="L67" s="79">
        <v>0.21068091092544403</v>
      </c>
    </row>
    <row r="68" spans="2:12" s="54" customFormat="1" ht="15">
      <c r="B68" s="77">
        <v>3</v>
      </c>
      <c r="C68" s="78" t="s">
        <v>39</v>
      </c>
      <c r="D68" s="79">
        <v>0.2007334495438516</v>
      </c>
      <c r="E68" s="78" t="s">
        <v>40</v>
      </c>
      <c r="F68" s="79">
        <v>0.19416440666508922</v>
      </c>
      <c r="G68" s="78" t="s">
        <v>39</v>
      </c>
      <c r="H68" s="79">
        <v>0.10808518541473637</v>
      </c>
      <c r="I68" s="78" t="s">
        <v>39</v>
      </c>
      <c r="J68" s="79">
        <v>0.17547437342082042</v>
      </c>
      <c r="K68" s="78" t="s">
        <v>39</v>
      </c>
      <c r="L68" s="79">
        <v>0.1771623107592267</v>
      </c>
    </row>
    <row r="69" spans="2:12" s="54" customFormat="1" ht="15">
      <c r="B69" s="77">
        <v>4</v>
      </c>
      <c r="C69" s="80" t="s">
        <v>45</v>
      </c>
      <c r="D69" s="81">
        <v>0.06247938044049732</v>
      </c>
      <c r="E69" s="78" t="s">
        <v>65</v>
      </c>
      <c r="F69" s="79">
        <v>0.07747846744887406</v>
      </c>
      <c r="G69" s="78" t="s">
        <v>44</v>
      </c>
      <c r="H69" s="79">
        <v>0.05606313658510405</v>
      </c>
      <c r="I69" s="78" t="s">
        <v>45</v>
      </c>
      <c r="J69" s="79">
        <v>0.06302084969486876</v>
      </c>
      <c r="K69" s="78" t="s">
        <v>45</v>
      </c>
      <c r="L69" s="79">
        <v>0.048764802663317425</v>
      </c>
    </row>
    <row r="70" spans="2:12" s="54" customFormat="1" ht="15.75" thickBot="1">
      <c r="B70" s="82">
        <v>5</v>
      </c>
      <c r="C70" s="83" t="s">
        <v>44</v>
      </c>
      <c r="D70" s="84">
        <v>0.03700144447926818</v>
      </c>
      <c r="E70" s="85" t="s">
        <v>43</v>
      </c>
      <c r="F70" s="86">
        <v>0.06198940134512083</v>
      </c>
      <c r="G70" s="85" t="s">
        <v>45</v>
      </c>
      <c r="H70" s="86">
        <v>0.045419821938425003</v>
      </c>
      <c r="I70" s="85" t="s">
        <v>48</v>
      </c>
      <c r="J70" s="86">
        <v>0.03789052785790515</v>
      </c>
      <c r="K70" s="85" t="s">
        <v>44</v>
      </c>
      <c r="L70" s="86">
        <v>0.0422387423106797</v>
      </c>
    </row>
    <row r="71" spans="2:12" s="54" customFormat="1" ht="15">
      <c r="B71" s="87"/>
      <c r="C71" s="71" t="s">
        <v>21</v>
      </c>
      <c r="D71" s="88"/>
      <c r="E71" s="89"/>
      <c r="F71" s="88"/>
      <c r="G71" s="89"/>
      <c r="H71" s="88"/>
      <c r="I71" s="89"/>
      <c r="J71" s="88"/>
      <c r="K71" s="89"/>
      <c r="L71" s="90"/>
    </row>
    <row r="72" s="54" customFormat="1" ht="15.75" thickBot="1"/>
    <row r="73" spans="3:12" s="54" customFormat="1" ht="15.75" thickBot="1">
      <c r="C73" s="116">
        <v>2019</v>
      </c>
      <c r="D73" s="117"/>
      <c r="E73" s="117"/>
      <c r="F73" s="117"/>
      <c r="G73" s="117"/>
      <c r="H73" s="117"/>
      <c r="I73" s="117"/>
      <c r="J73" s="117"/>
      <c r="K73" s="117"/>
      <c r="L73" s="118"/>
    </row>
    <row r="74" spans="2:12" s="54" customFormat="1" ht="15.75" thickBot="1">
      <c r="B74" s="73" t="s">
        <v>36</v>
      </c>
      <c r="C74" s="119" t="s">
        <v>25</v>
      </c>
      <c r="D74" s="112"/>
      <c r="E74" s="119" t="s">
        <v>26</v>
      </c>
      <c r="F74" s="111"/>
      <c r="G74" s="119" t="s">
        <v>27</v>
      </c>
      <c r="H74" s="112"/>
      <c r="I74" s="111" t="s">
        <v>28</v>
      </c>
      <c r="J74" s="112"/>
      <c r="K74" s="111" t="s">
        <v>37</v>
      </c>
      <c r="L74" s="112"/>
    </row>
    <row r="75" spans="2:12" s="54" customFormat="1" ht="15">
      <c r="B75" s="74">
        <v>1</v>
      </c>
      <c r="C75" s="75" t="s">
        <v>39</v>
      </c>
      <c r="D75" s="76">
        <v>0.2728502212487976</v>
      </c>
      <c r="E75" s="75" t="s">
        <v>38</v>
      </c>
      <c r="F75" s="76">
        <v>0.22661756725988463</v>
      </c>
      <c r="G75" s="75" t="s">
        <v>38</v>
      </c>
      <c r="H75" s="76">
        <v>0.22336502553413376</v>
      </c>
      <c r="I75" s="75" t="s">
        <v>39</v>
      </c>
      <c r="J75" s="76">
        <v>0.2422233102174913</v>
      </c>
      <c r="K75" s="75" t="s">
        <v>39</v>
      </c>
      <c r="L75" s="76">
        <v>0.23172980255898815</v>
      </c>
    </row>
    <row r="76" spans="2:12" s="54" customFormat="1" ht="15">
      <c r="B76" s="77">
        <v>2</v>
      </c>
      <c r="C76" s="78" t="s">
        <v>38</v>
      </c>
      <c r="D76" s="79">
        <v>0.2540807154508371</v>
      </c>
      <c r="E76" s="78" t="s">
        <v>39</v>
      </c>
      <c r="F76" s="79">
        <v>0.2247484778438061</v>
      </c>
      <c r="G76" s="78" t="s">
        <v>39</v>
      </c>
      <c r="H76" s="79">
        <v>0.21211440005260582</v>
      </c>
      <c r="I76" s="78" t="s">
        <v>38</v>
      </c>
      <c r="J76" s="79">
        <v>0.21302310457433984</v>
      </c>
      <c r="K76" s="78" t="s">
        <v>38</v>
      </c>
      <c r="L76" s="79">
        <v>0.22970803742661172</v>
      </c>
    </row>
    <row r="77" spans="2:12" s="54" customFormat="1" ht="15">
      <c r="B77" s="77">
        <v>3</v>
      </c>
      <c r="C77" s="78" t="s">
        <v>40</v>
      </c>
      <c r="D77" s="79">
        <v>0.16206319920382395</v>
      </c>
      <c r="E77" s="78" t="s">
        <v>40</v>
      </c>
      <c r="F77" s="79">
        <v>0.21751105254281075</v>
      </c>
      <c r="G77" s="78" t="s">
        <v>40</v>
      </c>
      <c r="H77" s="79">
        <v>0.21165745968472108</v>
      </c>
      <c r="I77" s="78" t="s">
        <v>40</v>
      </c>
      <c r="J77" s="79">
        <v>0.18843175937651346</v>
      </c>
      <c r="K77" s="78" t="s">
        <v>40</v>
      </c>
      <c r="L77" s="79">
        <v>0.19716693055941484</v>
      </c>
    </row>
    <row r="78" spans="2:12" s="54" customFormat="1" ht="15">
      <c r="B78" s="77">
        <v>4</v>
      </c>
      <c r="C78" s="80" t="s">
        <v>45</v>
      </c>
      <c r="D78" s="81">
        <v>0.0672019074291279</v>
      </c>
      <c r="E78" s="78" t="s">
        <v>41</v>
      </c>
      <c r="F78" s="79">
        <v>0.08299435332655544</v>
      </c>
      <c r="G78" s="78" t="s">
        <v>41</v>
      </c>
      <c r="H78" s="79">
        <v>0.07566880188541544</v>
      </c>
      <c r="I78" s="78" t="s">
        <v>44</v>
      </c>
      <c r="J78" s="79">
        <v>0.05577878591105688</v>
      </c>
      <c r="K78" s="78" t="s">
        <v>41</v>
      </c>
      <c r="L78" s="79">
        <v>0.06265181458529136</v>
      </c>
    </row>
    <row r="79" spans="2:12" s="54" customFormat="1" ht="15.75" thickBot="1">
      <c r="B79" s="82">
        <v>5</v>
      </c>
      <c r="C79" s="83" t="s">
        <v>41</v>
      </c>
      <c r="D79" s="84">
        <v>0.06580357650243383</v>
      </c>
      <c r="E79" s="85" t="s">
        <v>45</v>
      </c>
      <c r="F79" s="86">
        <v>0.07134705930261148</v>
      </c>
      <c r="G79" s="85" t="s">
        <v>45</v>
      </c>
      <c r="H79" s="86">
        <v>0.06516964818437017</v>
      </c>
      <c r="I79" s="85" t="s">
        <v>45</v>
      </c>
      <c r="J79" s="86">
        <v>0.05002150694617564</v>
      </c>
      <c r="K79" s="85" t="s">
        <v>45</v>
      </c>
      <c r="L79" s="86">
        <v>0.06262127976191428</v>
      </c>
    </row>
    <row r="80" spans="2:12" s="54" customFormat="1" ht="15">
      <c r="B80" s="87"/>
      <c r="C80" s="71" t="s">
        <v>21</v>
      </c>
      <c r="D80" s="88"/>
      <c r="E80" s="89"/>
      <c r="F80" s="88"/>
      <c r="G80" s="89"/>
      <c r="H80" s="88"/>
      <c r="I80" s="89"/>
      <c r="J80" s="88"/>
      <c r="K80" s="89"/>
      <c r="L80" s="90"/>
    </row>
    <row r="81" ht="15.75" thickBot="1"/>
    <row r="82" spans="3:12" ht="15.75" thickBot="1">
      <c r="C82" s="116">
        <v>2018</v>
      </c>
      <c r="D82" s="117"/>
      <c r="E82" s="117"/>
      <c r="F82" s="117"/>
      <c r="G82" s="117"/>
      <c r="H82" s="117"/>
      <c r="I82" s="117"/>
      <c r="J82" s="117"/>
      <c r="K82" s="117"/>
      <c r="L82" s="118"/>
    </row>
    <row r="83" spans="2:12" ht="15.75" thickBot="1">
      <c r="B83" s="73" t="s">
        <v>36</v>
      </c>
      <c r="C83" s="119" t="s">
        <v>25</v>
      </c>
      <c r="D83" s="112"/>
      <c r="E83" s="119" t="s">
        <v>26</v>
      </c>
      <c r="F83" s="111"/>
      <c r="G83" s="119" t="s">
        <v>27</v>
      </c>
      <c r="H83" s="112"/>
      <c r="I83" s="111" t="s">
        <v>28</v>
      </c>
      <c r="J83" s="112"/>
      <c r="K83" s="111" t="s">
        <v>37</v>
      </c>
      <c r="L83" s="112"/>
    </row>
    <row r="84" spans="2:12" ht="15">
      <c r="B84" s="74">
        <v>1</v>
      </c>
      <c r="C84" s="75" t="s">
        <v>38</v>
      </c>
      <c r="D84" s="76">
        <v>0.3180630314578083</v>
      </c>
      <c r="E84" s="75" t="s">
        <v>38</v>
      </c>
      <c r="F84" s="76">
        <v>0.26349415597891135</v>
      </c>
      <c r="G84" s="75" t="s">
        <v>39</v>
      </c>
      <c r="H84" s="76">
        <v>0.22822162644706745</v>
      </c>
      <c r="I84" s="75" t="s">
        <v>39</v>
      </c>
      <c r="J84" s="76">
        <v>0.3199648268112104</v>
      </c>
      <c r="K84" s="75" t="s">
        <v>39</v>
      </c>
      <c r="L84" s="76">
        <v>0.2302218471114562</v>
      </c>
    </row>
    <row r="85" spans="2:12" ht="15">
      <c r="B85" s="77">
        <v>2</v>
      </c>
      <c r="C85" s="78" t="s">
        <v>39</v>
      </c>
      <c r="D85" s="79">
        <v>0.18926512077815993</v>
      </c>
      <c r="E85" s="78" t="s">
        <v>39</v>
      </c>
      <c r="F85" s="79">
        <v>0.17621894292611653</v>
      </c>
      <c r="G85" s="78" t="s">
        <v>40</v>
      </c>
      <c r="H85" s="79">
        <v>0.1771936465811513</v>
      </c>
      <c r="I85" s="78" t="s">
        <v>38</v>
      </c>
      <c r="J85" s="79">
        <v>0.17440667692852518</v>
      </c>
      <c r="K85" s="78" t="s">
        <v>38</v>
      </c>
      <c r="L85" s="79">
        <v>0.22822414604981084</v>
      </c>
    </row>
    <row r="86" spans="2:12" ht="15">
      <c r="B86" s="77">
        <v>3</v>
      </c>
      <c r="C86" s="78" t="s">
        <v>40</v>
      </c>
      <c r="D86" s="79">
        <v>0.13426415548686932</v>
      </c>
      <c r="E86" s="78" t="s">
        <v>40</v>
      </c>
      <c r="F86" s="79">
        <v>0.15912487928873487</v>
      </c>
      <c r="G86" s="78" t="s">
        <v>38</v>
      </c>
      <c r="H86" s="79">
        <v>0.15226627580681565</v>
      </c>
      <c r="I86" s="78" t="s">
        <v>40</v>
      </c>
      <c r="J86" s="79">
        <v>0.15866373645079176</v>
      </c>
      <c r="K86" s="78" t="s">
        <v>40</v>
      </c>
      <c r="L86" s="79">
        <v>0.15678846791436768</v>
      </c>
    </row>
    <row r="87" spans="2:12" ht="15">
      <c r="B87" s="77">
        <v>4</v>
      </c>
      <c r="C87" s="80" t="s">
        <v>41</v>
      </c>
      <c r="D87" s="81">
        <v>0.11159850250968191</v>
      </c>
      <c r="E87" s="78" t="s">
        <v>41</v>
      </c>
      <c r="F87" s="79">
        <v>0.11172205615375543</v>
      </c>
      <c r="G87" s="78" t="s">
        <v>41</v>
      </c>
      <c r="H87" s="79">
        <v>0.11686060878981415</v>
      </c>
      <c r="I87" s="78" t="s">
        <v>45</v>
      </c>
      <c r="J87" s="79">
        <v>0.06206397102933555</v>
      </c>
      <c r="K87" s="78" t="s">
        <v>41</v>
      </c>
      <c r="L87" s="79">
        <v>0.09524957832949546</v>
      </c>
    </row>
    <row r="88" spans="2:12" ht="15.75" thickBot="1">
      <c r="B88" s="82">
        <v>5</v>
      </c>
      <c r="C88" s="83" t="s">
        <v>42</v>
      </c>
      <c r="D88" s="84">
        <v>0.04891005860774213</v>
      </c>
      <c r="E88" s="85" t="s">
        <v>43</v>
      </c>
      <c r="F88" s="86">
        <v>0.07684294973576132</v>
      </c>
      <c r="G88" s="85" t="s">
        <v>43</v>
      </c>
      <c r="H88" s="86">
        <v>0.07166354052006713</v>
      </c>
      <c r="I88" s="85" t="s">
        <v>44</v>
      </c>
      <c r="J88" s="86">
        <v>0.050791413693757684</v>
      </c>
      <c r="K88" s="85" t="s">
        <v>44</v>
      </c>
      <c r="L88" s="86">
        <v>0.05081908177547413</v>
      </c>
    </row>
    <row r="89" spans="2:12" ht="15">
      <c r="B89" s="87"/>
      <c r="C89" s="71" t="s">
        <v>21</v>
      </c>
      <c r="D89" s="88"/>
      <c r="E89" s="89"/>
      <c r="F89" s="88"/>
      <c r="G89" s="89"/>
      <c r="H89" s="88"/>
      <c r="I89" s="89"/>
      <c r="J89" s="88"/>
      <c r="K89" s="89"/>
      <c r="L89" s="90"/>
    </row>
    <row r="90" ht="15.75" thickBot="1"/>
    <row r="91" spans="3:12" ht="15.75" thickBot="1">
      <c r="C91" s="116">
        <v>2017</v>
      </c>
      <c r="D91" s="117"/>
      <c r="E91" s="117"/>
      <c r="F91" s="117"/>
      <c r="G91" s="117"/>
      <c r="H91" s="117"/>
      <c r="I91" s="117"/>
      <c r="J91" s="117"/>
      <c r="K91" s="117"/>
      <c r="L91" s="118"/>
    </row>
    <row r="92" spans="2:12" ht="15.75" thickBot="1">
      <c r="B92" s="73" t="s">
        <v>36</v>
      </c>
      <c r="C92" s="119" t="s">
        <v>25</v>
      </c>
      <c r="D92" s="112"/>
      <c r="E92" s="119" t="s">
        <v>26</v>
      </c>
      <c r="F92" s="111"/>
      <c r="G92" s="119" t="s">
        <v>27</v>
      </c>
      <c r="H92" s="112"/>
      <c r="I92" s="111" t="s">
        <v>28</v>
      </c>
      <c r="J92" s="112"/>
      <c r="K92" s="111" t="s">
        <v>37</v>
      </c>
      <c r="L92" s="112"/>
    </row>
    <row r="93" spans="2:12" ht="15">
      <c r="B93" s="74">
        <v>1</v>
      </c>
      <c r="C93" s="75" t="s">
        <v>38</v>
      </c>
      <c r="D93" s="76">
        <v>0.3880138456013841</v>
      </c>
      <c r="E93" s="75" t="s">
        <v>38</v>
      </c>
      <c r="F93" s="76">
        <v>0.35999293322953246</v>
      </c>
      <c r="G93" s="75" t="s">
        <v>38</v>
      </c>
      <c r="H93" s="76">
        <v>0.34558722607808934</v>
      </c>
      <c r="I93" s="75" t="s">
        <v>39</v>
      </c>
      <c r="J93" s="76">
        <v>0.29356348166512347</v>
      </c>
      <c r="K93" s="75" t="s">
        <v>38</v>
      </c>
      <c r="L93" s="76">
        <v>0.33419482984886295</v>
      </c>
    </row>
    <row r="94" spans="2:12" ht="15">
      <c r="B94" s="77">
        <v>2</v>
      </c>
      <c r="C94" s="78" t="s">
        <v>39</v>
      </c>
      <c r="D94" s="79">
        <v>0.26290330197273004</v>
      </c>
      <c r="E94" s="78" t="s">
        <v>39</v>
      </c>
      <c r="F94" s="79">
        <v>0.23160742772465584</v>
      </c>
      <c r="G94" s="78" t="s">
        <v>40</v>
      </c>
      <c r="H94" s="79">
        <v>0.17425687985845154</v>
      </c>
      <c r="I94" s="78" t="s">
        <v>38</v>
      </c>
      <c r="J94" s="79">
        <v>0.25021853677986894</v>
      </c>
      <c r="K94" s="78" t="s">
        <v>39</v>
      </c>
      <c r="L94" s="79">
        <v>0.2362362227985082</v>
      </c>
    </row>
    <row r="95" spans="2:12" ht="15">
      <c r="B95" s="77">
        <v>3</v>
      </c>
      <c r="C95" s="78" t="s">
        <v>40</v>
      </c>
      <c r="D95" s="79">
        <v>0.10014020572208907</v>
      </c>
      <c r="E95" s="78" t="s">
        <v>40</v>
      </c>
      <c r="F95" s="79">
        <v>0.1508735289406336</v>
      </c>
      <c r="G95" s="78" t="s">
        <v>39</v>
      </c>
      <c r="H95" s="79">
        <v>0.1573518496594724</v>
      </c>
      <c r="I95" s="78" t="s">
        <v>40</v>
      </c>
      <c r="J95" s="79">
        <v>0.12069914476226136</v>
      </c>
      <c r="K95" s="78" t="s">
        <v>40</v>
      </c>
      <c r="L95" s="79">
        <v>0.13659631145400408</v>
      </c>
    </row>
    <row r="96" spans="2:12" ht="15">
      <c r="B96" s="77">
        <v>4</v>
      </c>
      <c r="C96" s="80" t="s">
        <v>41</v>
      </c>
      <c r="D96" s="81">
        <v>0.08592341018585545</v>
      </c>
      <c r="E96" s="78" t="s">
        <v>41</v>
      </c>
      <c r="F96" s="79">
        <v>0.1020301392145526</v>
      </c>
      <c r="G96" s="78" t="s">
        <v>41</v>
      </c>
      <c r="H96" s="79">
        <v>0.10121731476711575</v>
      </c>
      <c r="I96" s="78" t="s">
        <v>41</v>
      </c>
      <c r="J96" s="79">
        <v>0.11429721144278567</v>
      </c>
      <c r="K96" s="78" t="s">
        <v>41</v>
      </c>
      <c r="L96" s="79">
        <v>0.10277191950104905</v>
      </c>
    </row>
    <row r="97" spans="2:12" ht="15.75" thickBot="1">
      <c r="B97" s="82">
        <v>5</v>
      </c>
      <c r="C97" s="83" t="s">
        <v>43</v>
      </c>
      <c r="D97" s="84">
        <v>0.038103321191512725</v>
      </c>
      <c r="E97" s="85" t="s">
        <v>44</v>
      </c>
      <c r="F97" s="86">
        <v>0.04099980200680269</v>
      </c>
      <c r="G97" s="85" t="s">
        <v>44</v>
      </c>
      <c r="H97" s="86">
        <v>0.06599593317588245</v>
      </c>
      <c r="I97" s="85" t="s">
        <v>42</v>
      </c>
      <c r="J97" s="86">
        <v>0.050679157555109315</v>
      </c>
      <c r="K97" s="85" t="s">
        <v>44</v>
      </c>
      <c r="L97" s="86">
        <v>0.040724300592549556</v>
      </c>
    </row>
    <row r="98" spans="2:12" ht="15">
      <c r="B98" s="87"/>
      <c r="C98" s="71" t="s">
        <v>21</v>
      </c>
      <c r="D98" s="88"/>
      <c r="E98" s="89"/>
      <c r="F98" s="88"/>
      <c r="G98" s="89"/>
      <c r="H98" s="88"/>
      <c r="I98" s="89"/>
      <c r="J98" s="88"/>
      <c r="K98" s="89"/>
      <c r="L98" s="90"/>
    </row>
    <row r="99" ht="15.75" thickBot="1"/>
    <row r="100" spans="3:12" ht="15.75" thickBot="1">
      <c r="C100" s="116">
        <v>2016</v>
      </c>
      <c r="D100" s="117"/>
      <c r="E100" s="117"/>
      <c r="F100" s="117"/>
      <c r="G100" s="117"/>
      <c r="H100" s="117"/>
      <c r="I100" s="117"/>
      <c r="J100" s="117"/>
      <c r="K100" s="117"/>
      <c r="L100" s="118"/>
    </row>
    <row r="101" spans="2:12" ht="15.75" thickBot="1">
      <c r="B101" s="73" t="s">
        <v>36</v>
      </c>
      <c r="C101" s="119" t="s">
        <v>25</v>
      </c>
      <c r="D101" s="112"/>
      <c r="E101" s="119" t="s">
        <v>26</v>
      </c>
      <c r="F101" s="111"/>
      <c r="G101" s="119" t="s">
        <v>27</v>
      </c>
      <c r="H101" s="112"/>
      <c r="I101" s="111" t="s">
        <v>28</v>
      </c>
      <c r="J101" s="112"/>
      <c r="K101" s="111" t="s">
        <v>37</v>
      </c>
      <c r="L101" s="112"/>
    </row>
    <row r="102" spans="2:12" ht="15">
      <c r="B102" s="74">
        <v>1</v>
      </c>
      <c r="C102" s="75" t="s">
        <v>38</v>
      </c>
      <c r="D102" s="76">
        <v>0.4139542573573117</v>
      </c>
      <c r="E102" s="75" t="s">
        <v>38</v>
      </c>
      <c r="F102" s="76">
        <v>0.5018859594488753</v>
      </c>
      <c r="G102" s="75" t="s">
        <v>38</v>
      </c>
      <c r="H102" s="76">
        <v>0.5497789285287648</v>
      </c>
      <c r="I102" s="75" t="s">
        <v>38</v>
      </c>
      <c r="J102" s="76">
        <v>0.37762305190650436</v>
      </c>
      <c r="K102" s="75" t="s">
        <v>38</v>
      </c>
      <c r="L102" s="76">
        <v>0.4600658052208177</v>
      </c>
    </row>
    <row r="103" spans="2:12" ht="15">
      <c r="B103" s="77">
        <v>2</v>
      </c>
      <c r="C103" s="78" t="s">
        <v>39</v>
      </c>
      <c r="D103" s="79">
        <v>0.28476653375071576</v>
      </c>
      <c r="E103" s="78" t="s">
        <v>39</v>
      </c>
      <c r="F103" s="79">
        <v>0.22259014517295672</v>
      </c>
      <c r="G103" s="78" t="s">
        <v>40</v>
      </c>
      <c r="H103" s="79">
        <v>0.13745232872580465</v>
      </c>
      <c r="I103" s="78" t="s">
        <v>39</v>
      </c>
      <c r="J103" s="79">
        <v>0.2801071196913579</v>
      </c>
      <c r="K103" s="78" t="s">
        <v>39</v>
      </c>
      <c r="L103" s="79">
        <v>0.2147437529142774</v>
      </c>
    </row>
    <row r="104" spans="2:12" ht="15">
      <c r="B104" s="77">
        <v>3</v>
      </c>
      <c r="C104" s="78" t="s">
        <v>40</v>
      </c>
      <c r="D104" s="79">
        <v>0.10932320084530608</v>
      </c>
      <c r="E104" s="78" t="s">
        <v>40</v>
      </c>
      <c r="F104" s="79">
        <v>0.11752919137184967</v>
      </c>
      <c r="G104" s="78" t="s">
        <v>41</v>
      </c>
      <c r="H104" s="79">
        <v>0.0895457839405732</v>
      </c>
      <c r="I104" s="78" t="s">
        <v>40</v>
      </c>
      <c r="J104" s="79">
        <v>0.10585605961929773</v>
      </c>
      <c r="K104" s="78" t="s">
        <v>40</v>
      </c>
      <c r="L104" s="79">
        <v>0.11776881831155075</v>
      </c>
    </row>
    <row r="105" spans="2:12" ht="15">
      <c r="B105" s="77">
        <v>4</v>
      </c>
      <c r="C105" s="80" t="s">
        <v>43</v>
      </c>
      <c r="D105" s="81">
        <v>0.05151047848932982</v>
      </c>
      <c r="E105" s="78" t="s">
        <v>41</v>
      </c>
      <c r="F105" s="79">
        <v>0.04548540758776905</v>
      </c>
      <c r="G105" s="78" t="s">
        <v>39</v>
      </c>
      <c r="H105" s="79">
        <v>0.08279875529090269</v>
      </c>
      <c r="I105" s="78" t="s">
        <v>44</v>
      </c>
      <c r="J105" s="79">
        <v>0.0773481375654377</v>
      </c>
      <c r="K105" s="78" t="s">
        <v>41</v>
      </c>
      <c r="L105" s="79">
        <v>0.058257562231750375</v>
      </c>
    </row>
    <row r="106" spans="2:12" ht="15.75" thickBot="1">
      <c r="B106" s="82">
        <v>5</v>
      </c>
      <c r="C106" s="83" t="s">
        <v>45</v>
      </c>
      <c r="D106" s="84">
        <v>0.050526782446516906</v>
      </c>
      <c r="E106" s="85" t="s">
        <v>43</v>
      </c>
      <c r="F106" s="86">
        <v>0.04056419055006285</v>
      </c>
      <c r="G106" s="85" t="s">
        <v>44</v>
      </c>
      <c r="H106" s="86">
        <v>0.04883058403526804</v>
      </c>
      <c r="I106" s="85" t="s">
        <v>41</v>
      </c>
      <c r="J106" s="86">
        <v>0.05294417150759786</v>
      </c>
      <c r="K106" s="85" t="s">
        <v>44</v>
      </c>
      <c r="L106" s="86">
        <v>0.04363173393201204</v>
      </c>
    </row>
    <row r="107" spans="2:12" ht="15">
      <c r="B107" s="87"/>
      <c r="C107" s="71" t="s">
        <v>21</v>
      </c>
      <c r="D107" s="88"/>
      <c r="E107" s="89"/>
      <c r="F107" s="88"/>
      <c r="G107" s="89"/>
      <c r="H107" s="88"/>
      <c r="I107" s="89"/>
      <c r="J107" s="88"/>
      <c r="K107" s="89"/>
      <c r="L107" s="90"/>
    </row>
    <row r="108" ht="15.75" thickBot="1"/>
    <row r="109" spans="3:12" ht="15.75" thickBot="1">
      <c r="C109" s="116">
        <v>2015</v>
      </c>
      <c r="D109" s="117"/>
      <c r="E109" s="117"/>
      <c r="F109" s="117"/>
      <c r="G109" s="117"/>
      <c r="H109" s="117"/>
      <c r="I109" s="117"/>
      <c r="J109" s="117"/>
      <c r="K109" s="117"/>
      <c r="L109" s="118"/>
    </row>
    <row r="110" spans="2:12" ht="15.75" thickBot="1">
      <c r="B110" s="73" t="s">
        <v>36</v>
      </c>
      <c r="C110" s="119" t="s">
        <v>25</v>
      </c>
      <c r="D110" s="112"/>
      <c r="E110" s="119" t="s">
        <v>26</v>
      </c>
      <c r="F110" s="111"/>
      <c r="G110" s="119" t="s">
        <v>27</v>
      </c>
      <c r="H110" s="112"/>
      <c r="I110" s="111" t="s">
        <v>28</v>
      </c>
      <c r="J110" s="112"/>
      <c r="K110" s="111" t="s">
        <v>37</v>
      </c>
      <c r="L110" s="112"/>
    </row>
    <row r="111" spans="2:12" ht="15">
      <c r="B111" s="74">
        <v>1</v>
      </c>
      <c r="C111" s="75" t="s">
        <v>39</v>
      </c>
      <c r="D111" s="76">
        <v>0.39184600638913186</v>
      </c>
      <c r="E111" s="75" t="s">
        <v>39</v>
      </c>
      <c r="F111" s="76">
        <v>0.3175309538225244</v>
      </c>
      <c r="G111" s="75" t="s">
        <v>38</v>
      </c>
      <c r="H111" s="76">
        <v>0.28754354641860325</v>
      </c>
      <c r="I111" s="75" t="s">
        <v>46</v>
      </c>
      <c r="J111" s="76">
        <v>0.46710512649408975</v>
      </c>
      <c r="K111" s="75" t="s">
        <v>39</v>
      </c>
      <c r="L111" s="76">
        <v>0.26346029814708044</v>
      </c>
    </row>
    <row r="112" spans="2:12" ht="15">
      <c r="B112" s="77">
        <v>2</v>
      </c>
      <c r="C112" s="78" t="s">
        <v>46</v>
      </c>
      <c r="D112" s="79">
        <v>0.24414783817913505</v>
      </c>
      <c r="E112" s="78" t="s">
        <v>38</v>
      </c>
      <c r="F112" s="79">
        <v>0.30477097103598433</v>
      </c>
      <c r="G112" s="78" t="s">
        <v>40</v>
      </c>
      <c r="H112" s="79">
        <v>0.21531747031085036</v>
      </c>
      <c r="I112" s="78" t="s">
        <v>38</v>
      </c>
      <c r="J112" s="79">
        <v>0.17652024239427083</v>
      </c>
      <c r="K112" s="78" t="s">
        <v>46</v>
      </c>
      <c r="L112" s="79">
        <v>0.2435864048196432</v>
      </c>
    </row>
    <row r="113" spans="2:12" ht="15">
      <c r="B113" s="77">
        <v>3</v>
      </c>
      <c r="C113" s="78" t="s">
        <v>38</v>
      </c>
      <c r="D113" s="79">
        <v>0.17838307508788256</v>
      </c>
      <c r="E113" s="78" t="s">
        <v>45</v>
      </c>
      <c r="F113" s="79">
        <v>0.10404729562743151</v>
      </c>
      <c r="G113" s="78" t="s">
        <v>39</v>
      </c>
      <c r="H113" s="79">
        <v>0.2118308745905523</v>
      </c>
      <c r="I113" s="78" t="s">
        <v>39</v>
      </c>
      <c r="J113" s="79">
        <v>0.1598299409192588</v>
      </c>
      <c r="K113" s="78" t="s">
        <v>38</v>
      </c>
      <c r="L113" s="79">
        <v>0.2196545349342528</v>
      </c>
    </row>
    <row r="114" spans="2:12" ht="15">
      <c r="B114" s="77">
        <v>4</v>
      </c>
      <c r="C114" s="78" t="s">
        <v>40</v>
      </c>
      <c r="D114" s="79">
        <v>0.08873044206731114</v>
      </c>
      <c r="E114" s="78" t="s">
        <v>40</v>
      </c>
      <c r="F114" s="79">
        <v>0.09176812900837243</v>
      </c>
      <c r="G114" s="78" t="s">
        <v>44</v>
      </c>
      <c r="H114" s="79">
        <v>0.09868203358975</v>
      </c>
      <c r="I114" s="78" t="s">
        <v>40</v>
      </c>
      <c r="J114" s="79">
        <v>0.08016735207439414</v>
      </c>
      <c r="K114" s="78" t="s">
        <v>40</v>
      </c>
      <c r="L114" s="79">
        <v>0.10976716896813768</v>
      </c>
    </row>
    <row r="115" spans="2:12" ht="15.75" thickBot="1">
      <c r="B115" s="82">
        <v>5</v>
      </c>
      <c r="C115" s="85" t="s">
        <v>43</v>
      </c>
      <c r="D115" s="86">
        <v>0.04681881230112218</v>
      </c>
      <c r="E115" s="85" t="s">
        <v>46</v>
      </c>
      <c r="F115" s="86">
        <v>0.07725404764719118</v>
      </c>
      <c r="G115" s="85" t="s">
        <v>45</v>
      </c>
      <c r="H115" s="86">
        <v>0.06222566401314173</v>
      </c>
      <c r="I115" s="85" t="s">
        <v>44</v>
      </c>
      <c r="J115" s="86">
        <v>0.03953376826729809</v>
      </c>
      <c r="K115" s="85" t="s">
        <v>45</v>
      </c>
      <c r="L115" s="86">
        <v>0.03800268624027132</v>
      </c>
    </row>
    <row r="116" spans="2:12" ht="15">
      <c r="B116" s="87"/>
      <c r="C116" s="71" t="s">
        <v>21</v>
      </c>
      <c r="D116" s="88"/>
      <c r="E116" s="89"/>
      <c r="F116" s="88"/>
      <c r="G116" s="89"/>
      <c r="H116" s="88"/>
      <c r="I116" s="89"/>
      <c r="J116" s="88"/>
      <c r="K116" s="89"/>
      <c r="L116" s="90"/>
    </row>
    <row r="117" ht="15.75" thickBot="1"/>
    <row r="118" spans="3:12" ht="15.75" thickBot="1">
      <c r="C118" s="116">
        <v>2014</v>
      </c>
      <c r="D118" s="117"/>
      <c r="E118" s="117"/>
      <c r="F118" s="117"/>
      <c r="G118" s="117"/>
      <c r="H118" s="117"/>
      <c r="I118" s="117"/>
      <c r="J118" s="117"/>
      <c r="K118" s="117"/>
      <c r="L118" s="118"/>
    </row>
    <row r="119" spans="2:12" ht="15.75" thickBot="1">
      <c r="B119" s="73" t="s">
        <v>36</v>
      </c>
      <c r="C119" s="119" t="s">
        <v>25</v>
      </c>
      <c r="D119" s="112"/>
      <c r="E119" s="119" t="s">
        <v>26</v>
      </c>
      <c r="F119" s="111"/>
      <c r="G119" s="119" t="s">
        <v>27</v>
      </c>
      <c r="H119" s="112"/>
      <c r="I119" s="111" t="s">
        <v>28</v>
      </c>
      <c r="J119" s="112"/>
      <c r="K119" s="111" t="s">
        <v>37</v>
      </c>
      <c r="L119" s="112"/>
    </row>
    <row r="120" spans="2:12" ht="15">
      <c r="B120" s="74">
        <v>1</v>
      </c>
      <c r="C120" s="75" t="s">
        <v>46</v>
      </c>
      <c r="D120" s="76">
        <v>0.5423587158239292</v>
      </c>
      <c r="E120" s="75" t="s">
        <v>46</v>
      </c>
      <c r="F120" s="76">
        <v>0.4636804050138196</v>
      </c>
      <c r="G120" s="75" t="s">
        <v>46</v>
      </c>
      <c r="H120" s="76">
        <v>0.38411488228823243</v>
      </c>
      <c r="I120" s="75" t="s">
        <v>46</v>
      </c>
      <c r="J120" s="76">
        <v>0.5338371998530145</v>
      </c>
      <c r="K120" s="75" t="s">
        <v>46</v>
      </c>
      <c r="L120" s="76">
        <v>0.49068731173050695</v>
      </c>
    </row>
    <row r="121" spans="2:12" ht="15">
      <c r="B121" s="77">
        <v>2</v>
      </c>
      <c r="C121" s="78" t="s">
        <v>38</v>
      </c>
      <c r="D121" s="79">
        <v>0.15843914571312975</v>
      </c>
      <c r="E121" s="78" t="s">
        <v>39</v>
      </c>
      <c r="F121" s="79">
        <v>0.1952347913409235</v>
      </c>
      <c r="G121" s="78" t="s">
        <v>40</v>
      </c>
      <c r="H121" s="79">
        <v>0.1952732957732317</v>
      </c>
      <c r="I121" s="78" t="s">
        <v>40</v>
      </c>
      <c r="J121" s="79">
        <v>0.18715412773463663</v>
      </c>
      <c r="K121" s="78" t="s">
        <v>38</v>
      </c>
      <c r="L121" s="79">
        <v>0.13190008226073757</v>
      </c>
    </row>
    <row r="122" spans="2:12" ht="15">
      <c r="B122" s="77">
        <v>3</v>
      </c>
      <c r="C122" s="78" t="s">
        <v>39</v>
      </c>
      <c r="D122" s="79">
        <v>0.1406621774499978</v>
      </c>
      <c r="E122" s="78" t="s">
        <v>38</v>
      </c>
      <c r="F122" s="79">
        <v>0.15610573586538248</v>
      </c>
      <c r="G122" s="78" t="s">
        <v>38</v>
      </c>
      <c r="H122" s="79">
        <v>0.1449854690089164</v>
      </c>
      <c r="I122" s="78" t="s">
        <v>38</v>
      </c>
      <c r="J122" s="79">
        <v>0.09368452567307847</v>
      </c>
      <c r="K122" s="78" t="s">
        <v>39</v>
      </c>
      <c r="L122" s="79">
        <v>0.12408915302393148</v>
      </c>
    </row>
    <row r="123" spans="2:12" ht="15">
      <c r="B123" s="77">
        <v>4</v>
      </c>
      <c r="C123" s="78" t="s">
        <v>40</v>
      </c>
      <c r="D123" s="79">
        <v>0.05574711688259947</v>
      </c>
      <c r="E123" s="78" t="s">
        <v>41</v>
      </c>
      <c r="F123" s="79">
        <v>0.08307206632923894</v>
      </c>
      <c r="G123" s="78" t="s">
        <v>39</v>
      </c>
      <c r="H123" s="79">
        <v>0.12290010162810254</v>
      </c>
      <c r="I123" s="78" t="s">
        <v>39</v>
      </c>
      <c r="J123" s="79">
        <v>0.07144714395270477</v>
      </c>
      <c r="K123" s="78" t="s">
        <v>40</v>
      </c>
      <c r="L123" s="79">
        <v>0.12149803637205465</v>
      </c>
    </row>
    <row r="124" spans="2:12" ht="15.75" thickBot="1">
      <c r="B124" s="82">
        <v>5</v>
      </c>
      <c r="C124" s="85" t="s">
        <v>41</v>
      </c>
      <c r="D124" s="86">
        <v>0.04837581793245923</v>
      </c>
      <c r="E124" s="85" t="s">
        <v>43</v>
      </c>
      <c r="F124" s="86">
        <v>0.013636326069589842</v>
      </c>
      <c r="G124" s="85" t="s">
        <v>44</v>
      </c>
      <c r="H124" s="86">
        <v>0.053574804242702764</v>
      </c>
      <c r="I124" s="85" t="s">
        <v>44</v>
      </c>
      <c r="J124" s="86">
        <v>0.031684576294904405</v>
      </c>
      <c r="K124" s="85" t="s">
        <v>41</v>
      </c>
      <c r="L124" s="86">
        <v>0.044335825106742964</v>
      </c>
    </row>
    <row r="125" spans="2:12" ht="15">
      <c r="B125" s="87"/>
      <c r="C125" s="71" t="s">
        <v>21</v>
      </c>
      <c r="D125" s="88"/>
      <c r="E125" s="89"/>
      <c r="F125" s="88"/>
      <c r="G125" s="89"/>
      <c r="H125" s="88"/>
      <c r="I125" s="89"/>
      <c r="J125" s="88"/>
      <c r="K125" s="89"/>
      <c r="L125" s="90"/>
    </row>
    <row r="126" ht="15.75" thickBot="1"/>
    <row r="127" spans="3:12" ht="15.75" thickBot="1">
      <c r="C127" s="116" t="s">
        <v>47</v>
      </c>
      <c r="D127" s="117"/>
      <c r="E127" s="117"/>
      <c r="F127" s="117"/>
      <c r="G127" s="117"/>
      <c r="H127" s="117"/>
      <c r="I127" s="117"/>
      <c r="J127" s="117"/>
      <c r="K127" s="117"/>
      <c r="L127" s="118"/>
    </row>
    <row r="128" spans="2:12" s="58" customFormat="1" ht="15.75" thickBot="1">
      <c r="B128" s="73" t="s">
        <v>36</v>
      </c>
      <c r="C128" s="119" t="s">
        <v>25</v>
      </c>
      <c r="D128" s="112"/>
      <c r="E128" s="119" t="s">
        <v>26</v>
      </c>
      <c r="F128" s="111"/>
      <c r="G128" s="119" t="s">
        <v>27</v>
      </c>
      <c r="H128" s="112"/>
      <c r="I128" s="111" t="s">
        <v>28</v>
      </c>
      <c r="J128" s="112"/>
      <c r="K128" s="111" t="s">
        <v>37</v>
      </c>
      <c r="L128" s="112"/>
    </row>
    <row r="129" spans="2:12" ht="15">
      <c r="B129" s="74">
        <v>1</v>
      </c>
      <c r="C129" s="75" t="s">
        <v>46</v>
      </c>
      <c r="D129" s="76">
        <v>0.664013234016265</v>
      </c>
      <c r="E129" s="75" t="s">
        <v>46</v>
      </c>
      <c r="F129" s="76">
        <v>0.598410112870004</v>
      </c>
      <c r="G129" s="75" t="s">
        <v>46</v>
      </c>
      <c r="H129" s="76">
        <v>0.6569711250910597</v>
      </c>
      <c r="I129" s="75" t="s">
        <v>46</v>
      </c>
      <c r="J129" s="76">
        <v>0.5821019986987291</v>
      </c>
      <c r="K129" s="75" t="s">
        <v>46</v>
      </c>
      <c r="L129" s="76">
        <v>0.6245246420385017</v>
      </c>
    </row>
    <row r="130" spans="2:12" ht="15">
      <c r="B130" s="77">
        <v>2</v>
      </c>
      <c r="C130" s="78" t="s">
        <v>39</v>
      </c>
      <c r="D130" s="79">
        <v>0.13377641369842058</v>
      </c>
      <c r="E130" s="78" t="s">
        <v>39</v>
      </c>
      <c r="F130" s="79">
        <v>0.12853917799721973</v>
      </c>
      <c r="G130" s="78" t="s">
        <v>38</v>
      </c>
      <c r="H130" s="79">
        <v>0.14363636033318045</v>
      </c>
      <c r="I130" s="78" t="s">
        <v>38</v>
      </c>
      <c r="J130" s="79">
        <v>0.1773734436433261</v>
      </c>
      <c r="K130" s="78" t="s">
        <v>38</v>
      </c>
      <c r="L130" s="79">
        <v>0.14243650450859838</v>
      </c>
    </row>
    <row r="131" spans="2:12" ht="15">
      <c r="B131" s="77">
        <v>3</v>
      </c>
      <c r="C131" s="78" t="s">
        <v>38</v>
      </c>
      <c r="D131" s="79">
        <v>0.10902754112243755</v>
      </c>
      <c r="E131" s="78" t="s">
        <v>38</v>
      </c>
      <c r="F131" s="79">
        <v>0.1259758865707119</v>
      </c>
      <c r="G131" s="78" t="s">
        <v>41</v>
      </c>
      <c r="H131" s="79">
        <v>0.05514094298550295</v>
      </c>
      <c r="I131" s="78" t="s">
        <v>39</v>
      </c>
      <c r="J131" s="79">
        <v>0.09809645792550517</v>
      </c>
      <c r="K131" s="78" t="s">
        <v>39</v>
      </c>
      <c r="L131" s="79">
        <v>0.09541965785273675</v>
      </c>
    </row>
    <row r="132" spans="2:12" ht="15">
      <c r="B132" s="77">
        <v>4</v>
      </c>
      <c r="C132" s="78" t="s">
        <v>41</v>
      </c>
      <c r="D132" s="79">
        <v>0.04632708785873474</v>
      </c>
      <c r="E132" s="78" t="s">
        <v>41</v>
      </c>
      <c r="F132" s="79">
        <v>0.07386100506378325</v>
      </c>
      <c r="G132" s="78" t="s">
        <v>39</v>
      </c>
      <c r="H132" s="79">
        <v>0.03882387806330117</v>
      </c>
      <c r="I132" s="78" t="s">
        <v>44</v>
      </c>
      <c r="J132" s="79">
        <v>0.04166777108800001</v>
      </c>
      <c r="K132" s="78" t="s">
        <v>41</v>
      </c>
      <c r="L132" s="79">
        <v>0.04616198742926638</v>
      </c>
    </row>
    <row r="133" spans="2:12" ht="15.75" thickBot="1">
      <c r="B133" s="82">
        <v>5</v>
      </c>
      <c r="C133" s="85" t="s">
        <v>43</v>
      </c>
      <c r="D133" s="86">
        <v>0.009858163233538634</v>
      </c>
      <c r="E133" s="85" t="s">
        <v>48</v>
      </c>
      <c r="F133" s="86">
        <v>0.015084996756377962</v>
      </c>
      <c r="G133" s="85" t="s">
        <v>43</v>
      </c>
      <c r="H133" s="86">
        <v>0.031548885158145835</v>
      </c>
      <c r="I133" s="85" t="s">
        <v>40</v>
      </c>
      <c r="J133" s="86">
        <v>0.02684829015512239</v>
      </c>
      <c r="K133" s="85" t="s">
        <v>44</v>
      </c>
      <c r="L133" s="86">
        <v>0.02243921716389322</v>
      </c>
    </row>
    <row r="134" spans="2:12" ht="15">
      <c r="B134" s="87"/>
      <c r="C134" s="71" t="s">
        <v>21</v>
      </c>
      <c r="D134" s="88"/>
      <c r="E134" s="89"/>
      <c r="F134" s="88"/>
      <c r="G134" s="89"/>
      <c r="H134" s="88"/>
      <c r="I134" s="89"/>
      <c r="J134" s="88"/>
      <c r="K134" s="89"/>
      <c r="L134" s="90"/>
    </row>
    <row r="135" ht="13.5" customHeight="1" thickBot="1"/>
    <row r="136" spans="3:12" ht="15.75" thickBot="1">
      <c r="C136" s="116" t="s">
        <v>49</v>
      </c>
      <c r="D136" s="117"/>
      <c r="E136" s="117"/>
      <c r="F136" s="117"/>
      <c r="G136" s="117"/>
      <c r="H136" s="117"/>
      <c r="I136" s="117"/>
      <c r="J136" s="117"/>
      <c r="K136" s="117"/>
      <c r="L136" s="118"/>
    </row>
    <row r="137" spans="2:12" s="58" customFormat="1" ht="15.75" thickBot="1">
      <c r="B137" s="73" t="s">
        <v>36</v>
      </c>
      <c r="C137" s="119" t="s">
        <v>25</v>
      </c>
      <c r="D137" s="112"/>
      <c r="E137" s="119" t="s">
        <v>26</v>
      </c>
      <c r="F137" s="111"/>
      <c r="G137" s="119" t="s">
        <v>27</v>
      </c>
      <c r="H137" s="112"/>
      <c r="I137" s="111" t="s">
        <v>28</v>
      </c>
      <c r="J137" s="112"/>
      <c r="K137" s="111" t="s">
        <v>37</v>
      </c>
      <c r="L137" s="112"/>
    </row>
    <row r="138" spans="2:12" ht="15">
      <c r="B138" s="74">
        <v>1</v>
      </c>
      <c r="C138" s="75" t="s">
        <v>46</v>
      </c>
      <c r="D138" s="76">
        <v>0.7614</v>
      </c>
      <c r="E138" s="75" t="s">
        <v>46</v>
      </c>
      <c r="F138" s="76">
        <v>0.6581470658459873</v>
      </c>
      <c r="G138" s="75" t="s">
        <v>46</v>
      </c>
      <c r="H138" s="76">
        <v>0.7709544483959841</v>
      </c>
      <c r="I138" s="75" t="s">
        <v>46</v>
      </c>
      <c r="J138" s="76">
        <v>0.400756335693815</v>
      </c>
      <c r="K138" s="75" t="s">
        <v>46</v>
      </c>
      <c r="L138" s="76">
        <v>0.6230532188379986</v>
      </c>
    </row>
    <row r="139" spans="2:12" ht="15">
      <c r="B139" s="77">
        <v>2</v>
      </c>
      <c r="C139" s="78" t="s">
        <v>38</v>
      </c>
      <c r="D139" s="79">
        <v>0.0776</v>
      </c>
      <c r="E139" s="78" t="s">
        <v>39</v>
      </c>
      <c r="F139" s="79">
        <v>0.17146930491405662</v>
      </c>
      <c r="G139" s="78" t="s">
        <v>38</v>
      </c>
      <c r="H139" s="79">
        <v>0.08685613115428419</v>
      </c>
      <c r="I139" s="78" t="s">
        <v>39</v>
      </c>
      <c r="J139" s="79">
        <v>0.3048172898917728</v>
      </c>
      <c r="K139" s="78" t="s">
        <v>39</v>
      </c>
      <c r="L139" s="79">
        <v>0.15739284722684244</v>
      </c>
    </row>
    <row r="140" spans="2:12" ht="15">
      <c r="B140" s="77">
        <v>3</v>
      </c>
      <c r="C140" s="78" t="s">
        <v>39</v>
      </c>
      <c r="D140" s="79">
        <v>0.0483</v>
      </c>
      <c r="E140" s="78" t="s">
        <v>38</v>
      </c>
      <c r="F140" s="79">
        <v>0.08632696230815717</v>
      </c>
      <c r="G140" s="78" t="s">
        <v>39</v>
      </c>
      <c r="H140" s="79">
        <v>0.04912743810853646</v>
      </c>
      <c r="I140" s="78" t="s">
        <v>38</v>
      </c>
      <c r="J140" s="79">
        <v>0.13282710275808388</v>
      </c>
      <c r="K140" s="78" t="s">
        <v>38</v>
      </c>
      <c r="L140" s="79">
        <v>0.09221598770291095</v>
      </c>
    </row>
    <row r="141" spans="2:12" ht="15">
      <c r="B141" s="77">
        <v>4</v>
      </c>
      <c r="C141" s="78" t="s">
        <v>41</v>
      </c>
      <c r="D141" s="79">
        <v>0.0474</v>
      </c>
      <c r="E141" s="78" t="s">
        <v>41</v>
      </c>
      <c r="F141" s="79">
        <v>0.046143195051547826</v>
      </c>
      <c r="G141" s="78" t="s">
        <v>41</v>
      </c>
      <c r="H141" s="79">
        <v>0.04679643463800287</v>
      </c>
      <c r="I141" s="78" t="s">
        <v>41</v>
      </c>
      <c r="J141" s="79">
        <v>0.0641834314161379</v>
      </c>
      <c r="K141" s="78" t="s">
        <v>41</v>
      </c>
      <c r="L141" s="79">
        <v>0.0585475035244935</v>
      </c>
    </row>
    <row r="142" spans="2:12" ht="15.75" thickBot="1">
      <c r="B142" s="82">
        <v>5</v>
      </c>
      <c r="C142" s="85" t="s">
        <v>50</v>
      </c>
      <c r="D142" s="86">
        <v>0.012</v>
      </c>
      <c r="E142" s="85" t="s">
        <v>50</v>
      </c>
      <c r="F142" s="86">
        <v>0.008907766957021003</v>
      </c>
      <c r="G142" s="85" t="s">
        <v>44</v>
      </c>
      <c r="H142" s="86">
        <v>0.009638821799050911</v>
      </c>
      <c r="I142" s="85" t="s">
        <v>44</v>
      </c>
      <c r="J142" s="86">
        <v>0.040570547887265704</v>
      </c>
      <c r="K142" s="85" t="s">
        <v>50</v>
      </c>
      <c r="L142" s="86">
        <v>0.015181887986679608</v>
      </c>
    </row>
    <row r="143" spans="2:12" ht="15">
      <c r="B143" s="87"/>
      <c r="C143" s="71" t="s">
        <v>21</v>
      </c>
      <c r="D143" s="88"/>
      <c r="E143" s="89"/>
      <c r="F143" s="88"/>
      <c r="G143" s="89"/>
      <c r="H143" s="88"/>
      <c r="I143" s="89"/>
      <c r="J143" s="88"/>
      <c r="K143" s="89"/>
      <c r="L143" s="90"/>
    </row>
    <row r="144" ht="15.75" thickBot="1"/>
    <row r="145" spans="3:12" ht="15.75" thickBot="1">
      <c r="C145" s="116" t="s">
        <v>51</v>
      </c>
      <c r="D145" s="117"/>
      <c r="E145" s="117"/>
      <c r="F145" s="117"/>
      <c r="G145" s="117"/>
      <c r="H145" s="117"/>
      <c r="I145" s="117"/>
      <c r="J145" s="117"/>
      <c r="K145" s="117"/>
      <c r="L145" s="118"/>
    </row>
    <row r="146" spans="2:12" ht="15.75" thickBot="1">
      <c r="B146" s="73" t="s">
        <v>36</v>
      </c>
      <c r="C146" s="113" t="s">
        <v>25</v>
      </c>
      <c r="D146" s="114"/>
      <c r="E146" s="113" t="s">
        <v>26</v>
      </c>
      <c r="F146" s="115"/>
      <c r="G146" s="113" t="s">
        <v>27</v>
      </c>
      <c r="H146" s="114"/>
      <c r="I146" s="115" t="s">
        <v>28</v>
      </c>
      <c r="J146" s="114"/>
      <c r="K146" s="115" t="s">
        <v>37</v>
      </c>
      <c r="L146" s="114"/>
    </row>
    <row r="147" spans="2:12" ht="15">
      <c r="B147" s="74">
        <v>1</v>
      </c>
      <c r="C147" s="78" t="s">
        <v>46</v>
      </c>
      <c r="D147" s="79">
        <v>0.5086292295160596</v>
      </c>
      <c r="E147" s="78" t="s">
        <v>46</v>
      </c>
      <c r="F147" s="79">
        <v>0.5091714932546074</v>
      </c>
      <c r="G147" s="78" t="s">
        <v>46</v>
      </c>
      <c r="H147" s="79">
        <v>0.5439044488607825</v>
      </c>
      <c r="I147" s="78" t="s">
        <v>46</v>
      </c>
      <c r="J147" s="79">
        <v>0.5166936322198927</v>
      </c>
      <c r="K147" s="78" t="s">
        <v>46</v>
      </c>
      <c r="L147" s="79">
        <v>0.5205567830626295</v>
      </c>
    </row>
    <row r="148" spans="2:12" ht="15">
      <c r="B148" s="77">
        <v>2</v>
      </c>
      <c r="C148" s="78" t="s">
        <v>39</v>
      </c>
      <c r="D148" s="79">
        <v>0.23182427061777114</v>
      </c>
      <c r="E148" s="78" t="s">
        <v>38</v>
      </c>
      <c r="F148" s="79">
        <v>0.17879463504763238</v>
      </c>
      <c r="G148" s="78" t="s">
        <v>38</v>
      </c>
      <c r="H148" s="79">
        <v>0.13567202827665722</v>
      </c>
      <c r="I148" s="78" t="s">
        <v>38</v>
      </c>
      <c r="J148" s="79">
        <v>0.19124559197084337</v>
      </c>
      <c r="K148" s="78" t="s">
        <v>39</v>
      </c>
      <c r="L148" s="79">
        <v>0.167924069191549</v>
      </c>
    </row>
    <row r="149" spans="2:12" ht="15">
      <c r="B149" s="77">
        <v>3</v>
      </c>
      <c r="C149" s="78" t="s">
        <v>38</v>
      </c>
      <c r="D149" s="79">
        <v>0.11226226202694603</v>
      </c>
      <c r="E149" s="78" t="s">
        <v>39</v>
      </c>
      <c r="F149" s="79">
        <v>0.1758619764565584</v>
      </c>
      <c r="G149" s="78" t="s">
        <v>39</v>
      </c>
      <c r="H149" s="79">
        <v>0.12589436720266878</v>
      </c>
      <c r="I149" s="78" t="s">
        <v>39</v>
      </c>
      <c r="J149" s="79">
        <v>0.1609862140643675</v>
      </c>
      <c r="K149" s="78" t="s">
        <v>38</v>
      </c>
      <c r="L149" s="79">
        <v>0.16026316799212842</v>
      </c>
    </row>
    <row r="150" spans="2:12" ht="15">
      <c r="B150" s="77">
        <v>4</v>
      </c>
      <c r="C150" s="78" t="s">
        <v>41</v>
      </c>
      <c r="D150" s="79">
        <v>0.046529812405670834</v>
      </c>
      <c r="E150" s="78" t="s">
        <v>41</v>
      </c>
      <c r="F150" s="79">
        <v>0.05924701168045646</v>
      </c>
      <c r="G150" s="78" t="s">
        <v>41</v>
      </c>
      <c r="H150" s="79">
        <v>0.05185142407037503</v>
      </c>
      <c r="I150" s="78" t="s">
        <v>44</v>
      </c>
      <c r="J150" s="79">
        <v>0.05611676985386194</v>
      </c>
      <c r="K150" s="78" t="s">
        <v>41</v>
      </c>
      <c r="L150" s="79">
        <v>0.04567882585437635</v>
      </c>
    </row>
    <row r="151" spans="2:12" ht="15.75" thickBot="1">
      <c r="B151" s="82">
        <v>5</v>
      </c>
      <c r="C151" s="85" t="s">
        <v>50</v>
      </c>
      <c r="D151" s="86">
        <v>0.03078898374475761</v>
      </c>
      <c r="E151" s="85" t="s">
        <v>50</v>
      </c>
      <c r="F151" s="86">
        <v>0.02498090354845201</v>
      </c>
      <c r="G151" s="85" t="s">
        <v>44</v>
      </c>
      <c r="H151" s="86">
        <v>0.04606467175354384</v>
      </c>
      <c r="I151" s="85" t="s">
        <v>41</v>
      </c>
      <c r="J151" s="86">
        <v>0.032294545545259346</v>
      </c>
      <c r="K151" s="85" t="s">
        <v>44</v>
      </c>
      <c r="L151" s="86">
        <v>0.03223045186239511</v>
      </c>
    </row>
    <row r="152" ht="15">
      <c r="C152" s="71" t="s">
        <v>21</v>
      </c>
    </row>
    <row r="153" ht="15.75" thickBot="1"/>
    <row r="154" spans="3:12" ht="15.75" thickBot="1">
      <c r="C154" s="116" t="s">
        <v>52</v>
      </c>
      <c r="D154" s="117"/>
      <c r="E154" s="117"/>
      <c r="F154" s="117"/>
      <c r="G154" s="117"/>
      <c r="H154" s="117"/>
      <c r="I154" s="117"/>
      <c r="J154" s="117"/>
      <c r="K154" s="117"/>
      <c r="L154" s="118"/>
    </row>
    <row r="155" spans="2:12" ht="15.75" thickBot="1">
      <c r="B155" s="73" t="s">
        <v>36</v>
      </c>
      <c r="C155" s="113" t="s">
        <v>25</v>
      </c>
      <c r="D155" s="114"/>
      <c r="E155" s="113" t="s">
        <v>26</v>
      </c>
      <c r="F155" s="115"/>
      <c r="G155" s="113" t="s">
        <v>27</v>
      </c>
      <c r="H155" s="114"/>
      <c r="I155" s="115" t="s">
        <v>28</v>
      </c>
      <c r="J155" s="114"/>
      <c r="K155" s="115" t="s">
        <v>37</v>
      </c>
      <c r="L155" s="114"/>
    </row>
    <row r="156" spans="2:12" ht="15">
      <c r="B156" s="74">
        <v>1</v>
      </c>
      <c r="C156" s="78" t="s">
        <v>46</v>
      </c>
      <c r="D156" s="91">
        <v>46.04</v>
      </c>
      <c r="E156" s="78" t="s">
        <v>46</v>
      </c>
      <c r="F156" s="92">
        <v>49.85</v>
      </c>
      <c r="G156" s="78" t="s">
        <v>46</v>
      </c>
      <c r="H156" s="91">
        <v>65.22</v>
      </c>
      <c r="I156" s="93" t="s">
        <v>46</v>
      </c>
      <c r="J156" s="91">
        <v>41.95</v>
      </c>
      <c r="K156" s="93" t="s">
        <v>46</v>
      </c>
      <c r="L156" s="94">
        <v>50.890223856347305</v>
      </c>
    </row>
    <row r="157" spans="2:12" ht="15">
      <c r="B157" s="77">
        <v>2</v>
      </c>
      <c r="C157" s="78" t="s">
        <v>39</v>
      </c>
      <c r="D157" s="91">
        <v>19.37</v>
      </c>
      <c r="E157" s="78" t="s">
        <v>39</v>
      </c>
      <c r="F157" s="92">
        <v>19.05</v>
      </c>
      <c r="G157" s="78" t="s">
        <v>44</v>
      </c>
      <c r="H157" s="91">
        <v>8.92</v>
      </c>
      <c r="I157" s="93" t="s">
        <v>38</v>
      </c>
      <c r="J157" s="91">
        <v>27.9</v>
      </c>
      <c r="K157" s="93" t="s">
        <v>38</v>
      </c>
      <c r="L157" s="94">
        <v>16.498830888583925</v>
      </c>
    </row>
    <row r="158" spans="2:12" ht="15">
      <c r="B158" s="77">
        <v>3</v>
      </c>
      <c r="C158" s="78" t="s">
        <v>50</v>
      </c>
      <c r="D158" s="91">
        <v>14.46</v>
      </c>
      <c r="E158" s="78" t="s">
        <v>38</v>
      </c>
      <c r="F158" s="92">
        <v>16.96</v>
      </c>
      <c r="G158" s="78" t="s">
        <v>38</v>
      </c>
      <c r="H158" s="91">
        <v>8</v>
      </c>
      <c r="I158" s="93" t="s">
        <v>39</v>
      </c>
      <c r="J158" s="91">
        <v>13.56</v>
      </c>
      <c r="K158" s="93" t="s">
        <v>39</v>
      </c>
      <c r="L158" s="94">
        <v>14.092799768452496</v>
      </c>
    </row>
    <row r="159" spans="2:12" ht="15">
      <c r="B159" s="77">
        <v>4</v>
      </c>
      <c r="C159" s="78" t="s">
        <v>38</v>
      </c>
      <c r="D159" s="91">
        <v>7.39</v>
      </c>
      <c r="E159" s="78" t="s">
        <v>41</v>
      </c>
      <c r="F159" s="92">
        <v>5.61</v>
      </c>
      <c r="G159" s="78" t="s">
        <v>39</v>
      </c>
      <c r="H159" s="91">
        <v>7.06</v>
      </c>
      <c r="I159" s="93" t="s">
        <v>44</v>
      </c>
      <c r="J159" s="91">
        <v>4.71</v>
      </c>
      <c r="K159" s="93" t="s">
        <v>50</v>
      </c>
      <c r="L159" s="94">
        <v>5.2731895676160985</v>
      </c>
    </row>
    <row r="160" spans="2:12" ht="15.75" thickBot="1">
      <c r="B160" s="82">
        <v>5</v>
      </c>
      <c r="C160" s="85" t="s">
        <v>41</v>
      </c>
      <c r="D160" s="95">
        <v>3.4</v>
      </c>
      <c r="E160" s="85" t="s">
        <v>50</v>
      </c>
      <c r="F160" s="96">
        <v>4.6</v>
      </c>
      <c r="G160" s="85" t="s">
        <v>41</v>
      </c>
      <c r="H160" s="95">
        <v>2.95</v>
      </c>
      <c r="I160" s="97" t="s">
        <v>41</v>
      </c>
      <c r="J160" s="95">
        <v>3.59</v>
      </c>
      <c r="K160" s="97" t="s">
        <v>44</v>
      </c>
      <c r="L160" s="98">
        <v>4.011475637638771</v>
      </c>
    </row>
    <row r="161" ht="15">
      <c r="C161" s="71" t="s">
        <v>21</v>
      </c>
    </row>
    <row r="162" ht="15.75" thickBot="1"/>
    <row r="163" spans="3:12" ht="15.75" thickBot="1">
      <c r="C163" s="116" t="s">
        <v>53</v>
      </c>
      <c r="D163" s="117"/>
      <c r="E163" s="117"/>
      <c r="F163" s="117"/>
      <c r="G163" s="117"/>
      <c r="H163" s="117"/>
      <c r="I163" s="117"/>
      <c r="J163" s="117"/>
      <c r="K163" s="117"/>
      <c r="L163" s="118"/>
    </row>
    <row r="164" spans="2:12" ht="15.75" thickBot="1">
      <c r="B164" s="73" t="s">
        <v>36</v>
      </c>
      <c r="C164" s="113" t="s">
        <v>25</v>
      </c>
      <c r="D164" s="114"/>
      <c r="E164" s="113" t="s">
        <v>26</v>
      </c>
      <c r="F164" s="115"/>
      <c r="G164" s="113" t="s">
        <v>27</v>
      </c>
      <c r="H164" s="114"/>
      <c r="I164" s="115" t="s">
        <v>28</v>
      </c>
      <c r="J164" s="114"/>
      <c r="K164" s="115" t="s">
        <v>37</v>
      </c>
      <c r="L164" s="114"/>
    </row>
    <row r="165" spans="2:12" ht="15">
      <c r="B165" s="74">
        <v>1</v>
      </c>
      <c r="C165" s="78" t="s">
        <v>46</v>
      </c>
      <c r="D165" s="91">
        <v>54.66</v>
      </c>
      <c r="E165" s="78" t="s">
        <v>46</v>
      </c>
      <c r="F165" s="92">
        <v>40.27</v>
      </c>
      <c r="G165" s="78" t="s">
        <v>38</v>
      </c>
      <c r="H165" s="91">
        <v>32.79</v>
      </c>
      <c r="I165" s="93" t="s">
        <v>46</v>
      </c>
      <c r="J165" s="91">
        <v>41.35</v>
      </c>
      <c r="K165" s="93" t="s">
        <v>46</v>
      </c>
      <c r="L165" s="94">
        <v>39.898187359254706</v>
      </c>
    </row>
    <row r="166" spans="2:12" ht="15">
      <c r="B166" s="77">
        <v>2</v>
      </c>
      <c r="C166" s="78" t="s">
        <v>39</v>
      </c>
      <c r="D166" s="91">
        <v>17.06</v>
      </c>
      <c r="E166" s="78" t="s">
        <v>39</v>
      </c>
      <c r="F166" s="92">
        <v>21.29</v>
      </c>
      <c r="G166" s="78" t="s">
        <v>46</v>
      </c>
      <c r="H166" s="91">
        <v>22.83</v>
      </c>
      <c r="I166" s="93" t="s">
        <v>38</v>
      </c>
      <c r="J166" s="91">
        <v>15.65</v>
      </c>
      <c r="K166" s="93" t="s">
        <v>38</v>
      </c>
      <c r="L166" s="94">
        <v>17.300891575627276</v>
      </c>
    </row>
    <row r="167" spans="2:12" ht="15">
      <c r="B167" s="77">
        <v>3</v>
      </c>
      <c r="C167" s="78" t="s">
        <v>50</v>
      </c>
      <c r="D167" s="91">
        <v>12.86</v>
      </c>
      <c r="E167" s="78" t="s">
        <v>38</v>
      </c>
      <c r="F167" s="92">
        <v>14.45</v>
      </c>
      <c r="G167" s="78" t="s">
        <v>50</v>
      </c>
      <c r="H167" s="91">
        <v>15.04</v>
      </c>
      <c r="I167" s="93" t="s">
        <v>39</v>
      </c>
      <c r="J167" s="91">
        <v>15.21</v>
      </c>
      <c r="K167" s="93" t="s">
        <v>39</v>
      </c>
      <c r="L167" s="94">
        <v>15.68501580257636</v>
      </c>
    </row>
    <row r="168" spans="2:12" ht="15">
      <c r="B168" s="77">
        <v>4</v>
      </c>
      <c r="C168" s="78" t="s">
        <v>38</v>
      </c>
      <c r="D168" s="91">
        <v>6.29</v>
      </c>
      <c r="E168" s="78" t="s">
        <v>50</v>
      </c>
      <c r="F168" s="92">
        <v>12.03</v>
      </c>
      <c r="G168" s="78" t="s">
        <v>39</v>
      </c>
      <c r="H168" s="91">
        <v>10.49</v>
      </c>
      <c r="I168" s="93" t="s">
        <v>50</v>
      </c>
      <c r="J168" s="91">
        <v>14.72</v>
      </c>
      <c r="K168" s="93" t="s">
        <v>50</v>
      </c>
      <c r="L168" s="94">
        <v>13.822898237376224</v>
      </c>
    </row>
    <row r="169" spans="2:12" ht="15.75" thickBot="1">
      <c r="B169" s="82">
        <v>5</v>
      </c>
      <c r="C169" s="85" t="s">
        <v>54</v>
      </c>
      <c r="D169" s="95">
        <v>2.36</v>
      </c>
      <c r="E169" s="85" t="s">
        <v>45</v>
      </c>
      <c r="F169" s="96">
        <v>3.4</v>
      </c>
      <c r="G169" s="85" t="s">
        <v>44</v>
      </c>
      <c r="H169" s="95">
        <v>6.7</v>
      </c>
      <c r="I169" s="97" t="s">
        <v>44</v>
      </c>
      <c r="J169" s="95">
        <v>4.15</v>
      </c>
      <c r="K169" s="97" t="s">
        <v>44</v>
      </c>
      <c r="L169" s="98">
        <v>3.501679306962286</v>
      </c>
    </row>
    <row r="170" ht="15">
      <c r="C170" s="71" t="s">
        <v>21</v>
      </c>
    </row>
    <row r="171" ht="15.75" thickBot="1"/>
    <row r="172" spans="3:12" ht="15.75" thickBot="1">
      <c r="C172" s="116" t="s">
        <v>55</v>
      </c>
      <c r="D172" s="117"/>
      <c r="E172" s="117"/>
      <c r="F172" s="117"/>
      <c r="G172" s="117"/>
      <c r="H172" s="117"/>
      <c r="I172" s="117"/>
      <c r="J172" s="117"/>
      <c r="K172" s="117"/>
      <c r="L172" s="118"/>
    </row>
    <row r="173" spans="2:12" ht="15.75" thickBot="1">
      <c r="B173" s="73" t="s">
        <v>36</v>
      </c>
      <c r="C173" s="113" t="s">
        <v>25</v>
      </c>
      <c r="D173" s="114"/>
      <c r="E173" s="113" t="s">
        <v>26</v>
      </c>
      <c r="F173" s="115"/>
      <c r="G173" s="113" t="s">
        <v>27</v>
      </c>
      <c r="H173" s="114"/>
      <c r="I173" s="115" t="s">
        <v>28</v>
      </c>
      <c r="J173" s="114"/>
      <c r="K173" s="115" t="s">
        <v>37</v>
      </c>
      <c r="L173" s="114"/>
    </row>
    <row r="174" spans="2:12" ht="15">
      <c r="B174" s="74">
        <v>1</v>
      </c>
      <c r="C174" s="78" t="s">
        <v>46</v>
      </c>
      <c r="D174" s="91">
        <v>31.35</v>
      </c>
      <c r="E174" s="78" t="s">
        <v>46</v>
      </c>
      <c r="F174" s="92">
        <v>48.75</v>
      </c>
      <c r="G174" s="78" t="s">
        <v>46</v>
      </c>
      <c r="H174" s="91">
        <v>39.99</v>
      </c>
      <c r="I174" s="93" t="s">
        <v>46</v>
      </c>
      <c r="J174" s="91">
        <v>45.48</v>
      </c>
      <c r="K174" s="93" t="s">
        <v>46</v>
      </c>
      <c r="L174" s="94">
        <v>42.11749103093767</v>
      </c>
    </row>
    <row r="175" spans="2:12" ht="15">
      <c r="B175" s="77">
        <v>2</v>
      </c>
      <c r="C175" s="78" t="s">
        <v>39</v>
      </c>
      <c r="D175" s="91">
        <v>27.12</v>
      </c>
      <c r="E175" s="78" t="s">
        <v>39</v>
      </c>
      <c r="F175" s="92">
        <v>24.66</v>
      </c>
      <c r="G175" s="78" t="s">
        <v>39</v>
      </c>
      <c r="H175" s="91">
        <v>19.48</v>
      </c>
      <c r="I175" s="93" t="s">
        <v>39</v>
      </c>
      <c r="J175" s="91">
        <v>16.59</v>
      </c>
      <c r="K175" s="93" t="s">
        <v>39</v>
      </c>
      <c r="L175" s="94">
        <v>21.33032356610461</v>
      </c>
    </row>
    <row r="176" spans="2:12" ht="15">
      <c r="B176" s="77">
        <v>3</v>
      </c>
      <c r="C176" s="78" t="s">
        <v>40</v>
      </c>
      <c r="D176" s="91">
        <v>13.12</v>
      </c>
      <c r="E176" s="78" t="s">
        <v>38</v>
      </c>
      <c r="F176" s="92">
        <v>7.01</v>
      </c>
      <c r="G176" s="78" t="s">
        <v>44</v>
      </c>
      <c r="H176" s="91">
        <v>12.76</v>
      </c>
      <c r="I176" s="93" t="s">
        <v>50</v>
      </c>
      <c r="J176" s="91">
        <v>12.44</v>
      </c>
      <c r="K176" s="93" t="s">
        <v>50</v>
      </c>
      <c r="L176" s="94">
        <v>6.78836186657295</v>
      </c>
    </row>
    <row r="177" spans="2:12" ht="15">
      <c r="B177" s="77">
        <v>4</v>
      </c>
      <c r="C177" s="78" t="s">
        <v>50</v>
      </c>
      <c r="D177" s="91">
        <v>7.87</v>
      </c>
      <c r="E177" s="78" t="s">
        <v>45</v>
      </c>
      <c r="F177" s="92">
        <v>3.6</v>
      </c>
      <c r="G177" s="78" t="s">
        <v>38</v>
      </c>
      <c r="H177" s="91">
        <v>7.33</v>
      </c>
      <c r="I177" s="93" t="s">
        <v>44</v>
      </c>
      <c r="J177" s="91">
        <v>9.23</v>
      </c>
      <c r="K177" s="93" t="s">
        <v>44</v>
      </c>
      <c r="L177" s="94">
        <v>6.468115126319479</v>
      </c>
    </row>
    <row r="178" spans="2:12" ht="15.75" thickBot="1">
      <c r="B178" s="82">
        <v>5</v>
      </c>
      <c r="C178" s="85" t="s">
        <v>38</v>
      </c>
      <c r="D178" s="95">
        <v>4.64</v>
      </c>
      <c r="E178" s="85" t="s">
        <v>56</v>
      </c>
      <c r="F178" s="96">
        <v>2.17</v>
      </c>
      <c r="G178" s="85" t="s">
        <v>50</v>
      </c>
      <c r="H178" s="95">
        <v>4.32</v>
      </c>
      <c r="I178" s="97" t="s">
        <v>38</v>
      </c>
      <c r="J178" s="95">
        <v>6.1</v>
      </c>
      <c r="K178" s="97" t="s">
        <v>38</v>
      </c>
      <c r="L178" s="98">
        <v>6.368059968369503</v>
      </c>
    </row>
    <row r="179" ht="15">
      <c r="C179" s="71" t="s">
        <v>21</v>
      </c>
    </row>
    <row r="180" ht="15.75" thickBot="1"/>
    <row r="181" spans="3:12" ht="15.75" thickBot="1">
      <c r="C181" s="116" t="s">
        <v>57</v>
      </c>
      <c r="D181" s="117"/>
      <c r="E181" s="117"/>
      <c r="F181" s="117"/>
      <c r="G181" s="117"/>
      <c r="H181" s="117"/>
      <c r="I181" s="117"/>
      <c r="J181" s="117"/>
      <c r="K181" s="117"/>
      <c r="L181" s="118"/>
    </row>
    <row r="182" spans="2:12" ht="15.75" thickBot="1">
      <c r="B182" s="73" t="s">
        <v>36</v>
      </c>
      <c r="C182" s="113" t="s">
        <v>25</v>
      </c>
      <c r="D182" s="114"/>
      <c r="E182" s="113" t="s">
        <v>26</v>
      </c>
      <c r="F182" s="115"/>
      <c r="G182" s="113" t="s">
        <v>27</v>
      </c>
      <c r="H182" s="114"/>
      <c r="I182" s="115" t="s">
        <v>28</v>
      </c>
      <c r="J182" s="114"/>
      <c r="K182" s="115" t="s">
        <v>37</v>
      </c>
      <c r="L182" s="114"/>
    </row>
    <row r="183" spans="2:12" ht="15">
      <c r="B183" s="74">
        <v>1</v>
      </c>
      <c r="C183" s="78" t="s">
        <v>39</v>
      </c>
      <c r="D183" s="91">
        <v>36.19</v>
      </c>
      <c r="E183" s="78" t="s">
        <v>39</v>
      </c>
      <c r="F183" s="92">
        <v>41.73</v>
      </c>
      <c r="G183" s="78" t="s">
        <v>39</v>
      </c>
      <c r="H183" s="91">
        <v>27.46</v>
      </c>
      <c r="I183" s="93" t="s">
        <v>39</v>
      </c>
      <c r="J183" s="91">
        <v>29.32</v>
      </c>
      <c r="K183" s="93" t="s">
        <v>39</v>
      </c>
      <c r="L183" s="94">
        <v>32.1596824196032</v>
      </c>
    </row>
    <row r="184" spans="2:12" ht="15">
      <c r="B184" s="77">
        <v>2</v>
      </c>
      <c r="C184" s="78" t="s">
        <v>50</v>
      </c>
      <c r="D184" s="91">
        <v>20.51</v>
      </c>
      <c r="E184" s="78" t="s">
        <v>46</v>
      </c>
      <c r="F184" s="92">
        <v>11.66</v>
      </c>
      <c r="G184" s="78" t="s">
        <v>46</v>
      </c>
      <c r="H184" s="91">
        <v>26.21</v>
      </c>
      <c r="I184" s="93" t="s">
        <v>40</v>
      </c>
      <c r="J184" s="91">
        <v>20.38</v>
      </c>
      <c r="K184" s="93" t="s">
        <v>46</v>
      </c>
      <c r="L184" s="94">
        <v>18.7476051996096</v>
      </c>
    </row>
    <row r="185" spans="2:12" ht="15">
      <c r="B185" s="77">
        <v>3</v>
      </c>
      <c r="C185" s="78" t="s">
        <v>46</v>
      </c>
      <c r="D185" s="91">
        <v>17.15</v>
      </c>
      <c r="E185" s="78" t="s">
        <v>50</v>
      </c>
      <c r="F185" s="92">
        <v>10.81</v>
      </c>
      <c r="G185" s="78" t="s">
        <v>50</v>
      </c>
      <c r="H185" s="91">
        <v>12.13</v>
      </c>
      <c r="I185" s="93" t="s">
        <v>46</v>
      </c>
      <c r="J185" s="91">
        <v>17.19</v>
      </c>
      <c r="K185" s="93" t="s">
        <v>50</v>
      </c>
      <c r="L185" s="94">
        <v>13.5328431690043</v>
      </c>
    </row>
    <row r="186" spans="2:12" ht="15">
      <c r="B186" s="77">
        <v>4</v>
      </c>
      <c r="C186" s="78" t="s">
        <v>40</v>
      </c>
      <c r="D186" s="91">
        <v>5.98</v>
      </c>
      <c r="E186" s="78" t="s">
        <v>45</v>
      </c>
      <c r="F186" s="92">
        <v>8.2</v>
      </c>
      <c r="G186" s="78" t="s">
        <v>44</v>
      </c>
      <c r="H186" s="91">
        <v>9.05</v>
      </c>
      <c r="I186" s="93" t="s">
        <v>50</v>
      </c>
      <c r="J186" s="91">
        <v>12.15</v>
      </c>
      <c r="K186" s="93" t="s">
        <v>40</v>
      </c>
      <c r="L186" s="94">
        <v>10.2378485650976</v>
      </c>
    </row>
    <row r="187" spans="2:12" ht="15.75" thickBot="1">
      <c r="B187" s="82">
        <v>5</v>
      </c>
      <c r="C187" s="85" t="s">
        <v>38</v>
      </c>
      <c r="D187" s="95">
        <v>4.15</v>
      </c>
      <c r="E187" s="85" t="s">
        <v>38</v>
      </c>
      <c r="F187" s="96">
        <v>6.61</v>
      </c>
      <c r="G187" s="85" t="s">
        <v>38</v>
      </c>
      <c r="H187" s="95">
        <v>6.94</v>
      </c>
      <c r="I187" s="97" t="s">
        <v>44</v>
      </c>
      <c r="J187" s="95">
        <v>5.72</v>
      </c>
      <c r="K187" s="97" t="s">
        <v>44</v>
      </c>
      <c r="L187" s="98">
        <v>6.24647212667512</v>
      </c>
    </row>
    <row r="188" ht="15">
      <c r="C188" s="71" t="s">
        <v>21</v>
      </c>
    </row>
  </sheetData>
  <sheetProtection/>
  <mergeCells count="101">
    <mergeCell ref="C56:L56"/>
    <mergeCell ref="C57:D57"/>
    <mergeCell ref="E57:F57"/>
    <mergeCell ref="G57:H57"/>
    <mergeCell ref="I57:J57"/>
    <mergeCell ref="K57:L57"/>
    <mergeCell ref="C64:L64"/>
    <mergeCell ref="C65:D65"/>
    <mergeCell ref="E65:F65"/>
    <mergeCell ref="G65:H65"/>
    <mergeCell ref="I65:J65"/>
    <mergeCell ref="K65:L65"/>
    <mergeCell ref="F11:H11"/>
    <mergeCell ref="C13:D13"/>
    <mergeCell ref="E13:F13"/>
    <mergeCell ref="G13:H13"/>
    <mergeCell ref="I13:J13"/>
    <mergeCell ref="K13:L13"/>
    <mergeCell ref="C32:D32"/>
    <mergeCell ref="E32:F32"/>
    <mergeCell ref="G32:H32"/>
    <mergeCell ref="I32:J32"/>
    <mergeCell ref="K32:L32"/>
    <mergeCell ref="C82:L82"/>
    <mergeCell ref="C73:L73"/>
    <mergeCell ref="C74:D74"/>
    <mergeCell ref="E74:F74"/>
    <mergeCell ref="G74:H74"/>
    <mergeCell ref="C83:D83"/>
    <mergeCell ref="E83:F83"/>
    <mergeCell ref="G83:H83"/>
    <mergeCell ref="I83:J83"/>
    <mergeCell ref="K83:L83"/>
    <mergeCell ref="C91:L91"/>
    <mergeCell ref="C92:D92"/>
    <mergeCell ref="E92:F92"/>
    <mergeCell ref="G92:H92"/>
    <mergeCell ref="I92:J92"/>
    <mergeCell ref="K92:L92"/>
    <mergeCell ref="C100:L100"/>
    <mergeCell ref="C101:D101"/>
    <mergeCell ref="E101:F101"/>
    <mergeCell ref="G101:H101"/>
    <mergeCell ref="I101:J101"/>
    <mergeCell ref="K101:L101"/>
    <mergeCell ref="C109:L109"/>
    <mergeCell ref="C110:D110"/>
    <mergeCell ref="E110:F110"/>
    <mergeCell ref="G110:H110"/>
    <mergeCell ref="I110:J110"/>
    <mergeCell ref="K110:L110"/>
    <mergeCell ref="C118:L118"/>
    <mergeCell ref="C119:D119"/>
    <mergeCell ref="E119:F119"/>
    <mergeCell ref="G119:H119"/>
    <mergeCell ref="I119:J119"/>
    <mergeCell ref="K119:L119"/>
    <mergeCell ref="C127:L127"/>
    <mergeCell ref="C128:D128"/>
    <mergeCell ref="E128:F128"/>
    <mergeCell ref="G128:H128"/>
    <mergeCell ref="I128:J128"/>
    <mergeCell ref="K128:L128"/>
    <mergeCell ref="C136:L136"/>
    <mergeCell ref="C137:D137"/>
    <mergeCell ref="E137:F137"/>
    <mergeCell ref="G137:H137"/>
    <mergeCell ref="I137:J137"/>
    <mergeCell ref="K137:L137"/>
    <mergeCell ref="C145:L145"/>
    <mergeCell ref="C146:D146"/>
    <mergeCell ref="E146:F146"/>
    <mergeCell ref="G146:H146"/>
    <mergeCell ref="I146:J146"/>
    <mergeCell ref="K146:L146"/>
    <mergeCell ref="C154:L154"/>
    <mergeCell ref="C155:D155"/>
    <mergeCell ref="E155:F155"/>
    <mergeCell ref="G155:H155"/>
    <mergeCell ref="I155:J155"/>
    <mergeCell ref="K155:L155"/>
    <mergeCell ref="C163:L163"/>
    <mergeCell ref="I173:J173"/>
    <mergeCell ref="K173:L173"/>
    <mergeCell ref="C181:L181"/>
    <mergeCell ref="C164:D164"/>
    <mergeCell ref="E164:F164"/>
    <mergeCell ref="G164:H164"/>
    <mergeCell ref="I164:J164"/>
    <mergeCell ref="K164:L164"/>
    <mergeCell ref="C172:L172"/>
    <mergeCell ref="I74:J74"/>
    <mergeCell ref="K74:L74"/>
    <mergeCell ref="C182:D182"/>
    <mergeCell ref="E182:F182"/>
    <mergeCell ref="G182:H182"/>
    <mergeCell ref="I182:J182"/>
    <mergeCell ref="K182:L182"/>
    <mergeCell ref="C173:D173"/>
    <mergeCell ref="E173:F173"/>
    <mergeCell ref="G173:H17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0:K190"/>
  <sheetViews>
    <sheetView showGridLines="0" zoomScalePageLayoutView="0" workbookViewId="0" topLeftCell="A1">
      <pane ySplit="12" topLeftCell="A172" activePane="bottomLeft" state="frozen"/>
      <selection pane="topLeft" activeCell="A1" sqref="A1"/>
      <selection pane="bottomLeft" activeCell="C188" sqref="C188:E18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1.421875" style="23" customWidth="1"/>
    <col min="4" max="4" width="23.421875" style="23" customWidth="1"/>
    <col min="5" max="5" width="22.28125" style="23" customWidth="1"/>
  </cols>
  <sheetData>
    <row r="1" ht="15"/>
    <row r="2" ht="15"/>
    <row r="3" ht="15"/>
    <row r="4" ht="15"/>
    <row r="5" ht="15"/>
    <row r="6" ht="15"/>
    <row r="7" ht="15"/>
    <row r="8" ht="15"/>
    <row r="9" ht="8.25" customHeight="1" thickBot="1"/>
    <row r="10" spans="3:5" ht="15.75" thickBot="1">
      <c r="C10" s="120" t="s">
        <v>66</v>
      </c>
      <c r="D10" s="121"/>
      <c r="E10" s="24" t="s">
        <v>17</v>
      </c>
    </row>
    <row r="11" ht="17.25" customHeight="1">
      <c r="B11" s="100" t="s">
        <v>67</v>
      </c>
    </row>
    <row r="12" spans="2:5" s="25" customFormat="1" ht="30">
      <c r="B12" s="36" t="s">
        <v>18</v>
      </c>
      <c r="C12" s="51" t="s">
        <v>58</v>
      </c>
      <c r="D12" s="52" t="s">
        <v>0</v>
      </c>
      <c r="E12" s="53" t="s">
        <v>19</v>
      </c>
    </row>
    <row r="13" spans="2:5" ht="15">
      <c r="B13" s="26">
        <v>39083</v>
      </c>
      <c r="C13" s="27">
        <v>8163952.150000001</v>
      </c>
      <c r="D13" s="27">
        <v>2798.7067</v>
      </c>
      <c r="E13" s="28">
        <v>2917.0445584740983</v>
      </c>
    </row>
    <row r="14" spans="2:5" ht="15">
      <c r="B14" s="29">
        <v>39114</v>
      </c>
      <c r="C14" s="30">
        <v>6573948.3999999985</v>
      </c>
      <c r="D14" s="30">
        <v>2272.747</v>
      </c>
      <c r="E14" s="31">
        <v>2892.512188994199</v>
      </c>
    </row>
    <row r="15" spans="2:5" ht="15">
      <c r="B15" s="29">
        <v>39142</v>
      </c>
      <c r="C15" s="30">
        <v>7017488.58</v>
      </c>
      <c r="D15" s="30">
        <v>2370.9869</v>
      </c>
      <c r="E15" s="31">
        <v>2959.7331727138603</v>
      </c>
    </row>
    <row r="16" spans="2:5" ht="15">
      <c r="B16" s="29">
        <v>39173</v>
      </c>
      <c r="C16" s="30">
        <v>5253476.16</v>
      </c>
      <c r="D16" s="30">
        <v>1722.12</v>
      </c>
      <c r="E16" s="31">
        <v>3050.586579332451</v>
      </c>
    </row>
    <row r="17" spans="2:5" ht="15">
      <c r="B17" s="29">
        <v>39203</v>
      </c>
      <c r="C17" s="30">
        <v>6911806.7299999995</v>
      </c>
      <c r="D17" s="30">
        <v>2213.241</v>
      </c>
      <c r="E17" s="31">
        <v>3122.9345245276045</v>
      </c>
    </row>
    <row r="18" spans="2:5" ht="15">
      <c r="B18" s="29">
        <v>39234</v>
      </c>
      <c r="C18" s="30">
        <v>6351570.25</v>
      </c>
      <c r="D18" s="30">
        <v>1852.45</v>
      </c>
      <c r="E18" s="31">
        <v>3428.7404518340577</v>
      </c>
    </row>
    <row r="19" spans="2:5" ht="15">
      <c r="B19" s="29">
        <v>39264</v>
      </c>
      <c r="C19" s="30">
        <v>8182154.459999999</v>
      </c>
      <c r="D19" s="30">
        <v>2140.926</v>
      </c>
      <c r="E19" s="31">
        <v>3821.782938784432</v>
      </c>
    </row>
    <row r="20" spans="2:5" ht="15">
      <c r="B20" s="29">
        <v>39295</v>
      </c>
      <c r="C20" s="30">
        <v>11221033.100000001</v>
      </c>
      <c r="D20" s="30">
        <v>2682.3020000000006</v>
      </c>
      <c r="E20" s="31">
        <v>4183.359330903083</v>
      </c>
    </row>
    <row r="21" spans="2:5" ht="15">
      <c r="B21" s="29">
        <v>39326</v>
      </c>
      <c r="C21" s="30">
        <v>11623240.249999998</v>
      </c>
      <c r="D21" s="30">
        <v>2647.9590000000003</v>
      </c>
      <c r="E21" s="31">
        <v>4389.5091464784755</v>
      </c>
    </row>
    <row r="22" spans="2:5" ht="15">
      <c r="B22" s="29">
        <v>39356</v>
      </c>
      <c r="C22" s="30">
        <v>15665431.970000003</v>
      </c>
      <c r="D22" s="30">
        <v>3321.14508</v>
      </c>
      <c r="E22" s="31">
        <v>4716.876737585942</v>
      </c>
    </row>
    <row r="23" spans="2:5" ht="15">
      <c r="B23" s="29">
        <v>39387</v>
      </c>
      <c r="C23" s="30">
        <v>12784507.909999998</v>
      </c>
      <c r="D23" s="30">
        <v>2591.29098</v>
      </c>
      <c r="E23" s="31">
        <v>4933.6442756420965</v>
      </c>
    </row>
    <row r="24" spans="2:5" ht="15">
      <c r="B24" s="32">
        <v>39417</v>
      </c>
      <c r="C24" s="33">
        <v>13431438.820000002</v>
      </c>
      <c r="D24" s="33">
        <v>2725.359</v>
      </c>
      <c r="E24" s="34">
        <v>4928.319102180668</v>
      </c>
    </row>
    <row r="25" spans="2:5" ht="15">
      <c r="B25" s="26">
        <v>39448</v>
      </c>
      <c r="C25" s="27">
        <v>10586678.350000001</v>
      </c>
      <c r="D25" s="27">
        <v>2074.3550000000005</v>
      </c>
      <c r="E25" s="28">
        <v>5103.600082917342</v>
      </c>
    </row>
    <row r="26" spans="2:5" ht="15">
      <c r="B26" s="29">
        <v>39479</v>
      </c>
      <c r="C26" s="30">
        <v>11089796.64</v>
      </c>
      <c r="D26" s="30">
        <v>2063.969</v>
      </c>
      <c r="E26" s="31">
        <v>5373.04418816368</v>
      </c>
    </row>
    <row r="27" spans="2:5" ht="15">
      <c r="B27" s="29">
        <v>39508</v>
      </c>
      <c r="C27" s="30">
        <v>6880213.82</v>
      </c>
      <c r="D27" s="30">
        <v>1272.5739999999998</v>
      </c>
      <c r="E27" s="31">
        <v>5406.533388235183</v>
      </c>
    </row>
    <row r="28" spans="2:5" ht="15">
      <c r="B28" s="29">
        <v>39539</v>
      </c>
      <c r="C28" s="30">
        <v>13919787.23</v>
      </c>
      <c r="D28" s="30">
        <v>2567.4988</v>
      </c>
      <c r="E28" s="31">
        <v>5421.536021750039</v>
      </c>
    </row>
    <row r="29" spans="2:5" ht="15">
      <c r="B29" s="29">
        <v>39569</v>
      </c>
      <c r="C29" s="30">
        <v>13673903.830000002</v>
      </c>
      <c r="D29" s="30">
        <v>2452.0096</v>
      </c>
      <c r="E29" s="31">
        <v>5576.611049973051</v>
      </c>
    </row>
    <row r="30" spans="2:5" ht="15">
      <c r="B30" s="29">
        <v>39600</v>
      </c>
      <c r="C30" s="30">
        <v>8711430.649999999</v>
      </c>
      <c r="D30" s="30">
        <v>1620.2097800000001</v>
      </c>
      <c r="E30" s="31">
        <v>5376.7300738056265</v>
      </c>
    </row>
    <row r="31" spans="2:5" ht="15">
      <c r="B31" s="29">
        <v>39630</v>
      </c>
      <c r="C31" s="30">
        <v>11891930.82</v>
      </c>
      <c r="D31" s="30">
        <v>2108.4634</v>
      </c>
      <c r="E31" s="31">
        <v>5640.093548695226</v>
      </c>
    </row>
    <row r="32" spans="2:5" ht="15">
      <c r="B32" s="29">
        <v>39661</v>
      </c>
      <c r="C32" s="30">
        <v>11801942.5</v>
      </c>
      <c r="D32" s="30">
        <v>2112.6378</v>
      </c>
      <c r="E32" s="31">
        <v>5586.3539410304975</v>
      </c>
    </row>
    <row r="33" spans="2:5" ht="15">
      <c r="B33" s="29">
        <v>39692</v>
      </c>
      <c r="C33" s="30">
        <v>15878731.300000003</v>
      </c>
      <c r="D33" s="30">
        <v>2963.2282</v>
      </c>
      <c r="E33" s="31">
        <v>5358.592125979364</v>
      </c>
    </row>
    <row r="34" spans="2:5" ht="15">
      <c r="B34" s="29">
        <v>39722</v>
      </c>
      <c r="C34" s="30">
        <v>22137564.199999996</v>
      </c>
      <c r="D34" s="30">
        <v>4126.104</v>
      </c>
      <c r="E34" s="31">
        <v>5365.246295294543</v>
      </c>
    </row>
    <row r="35" spans="2:5" ht="15">
      <c r="B35" s="29">
        <v>39753</v>
      </c>
      <c r="C35" s="30">
        <v>13554494.990000004</v>
      </c>
      <c r="D35" s="30">
        <v>2885.6763</v>
      </c>
      <c r="E35" s="31">
        <v>4697.164054748623</v>
      </c>
    </row>
    <row r="36" spans="2:5" ht="15">
      <c r="B36" s="32">
        <v>39783</v>
      </c>
      <c r="C36" s="33">
        <v>9272370.33</v>
      </c>
      <c r="D36" s="33">
        <v>2219.4647999999997</v>
      </c>
      <c r="E36" s="34">
        <v>4177.750568515437</v>
      </c>
    </row>
    <row r="37" spans="2:5" ht="15">
      <c r="B37" s="29">
        <v>39814</v>
      </c>
      <c r="C37" s="30">
        <v>13676683.36</v>
      </c>
      <c r="D37" s="30">
        <v>2945.3576199999998</v>
      </c>
      <c r="E37" s="31">
        <v>4643.47122642445</v>
      </c>
    </row>
    <row r="38" spans="2:5" ht="15">
      <c r="B38" s="29">
        <v>39845</v>
      </c>
      <c r="C38" s="30">
        <v>9421783.819999998</v>
      </c>
      <c r="D38" s="30">
        <v>2435.87597</v>
      </c>
      <c r="E38" s="31">
        <v>3867.9242851597232</v>
      </c>
    </row>
    <row r="39" spans="2:5" ht="15">
      <c r="B39" s="29">
        <v>39873</v>
      </c>
      <c r="C39" s="30">
        <v>8932482.72</v>
      </c>
      <c r="D39" s="30">
        <v>2462.1531999999997</v>
      </c>
      <c r="E39" s="31">
        <v>3627.9150785580687</v>
      </c>
    </row>
    <row r="40" spans="2:5" ht="15">
      <c r="B40" s="29">
        <v>39904</v>
      </c>
      <c r="C40" s="30">
        <v>10869028.739999998</v>
      </c>
      <c r="D40" s="30">
        <v>2675.7296</v>
      </c>
      <c r="E40" s="31">
        <v>4062.0803910828645</v>
      </c>
    </row>
    <row r="41" spans="2:5" ht="15">
      <c r="B41" s="29">
        <v>39934</v>
      </c>
      <c r="C41" s="30">
        <v>7644904.959999998</v>
      </c>
      <c r="D41" s="30">
        <v>2310.19</v>
      </c>
      <c r="E41" s="31">
        <v>3309.210480523246</v>
      </c>
    </row>
    <row r="42" spans="2:5" ht="15">
      <c r="B42" s="29">
        <v>39965</v>
      </c>
      <c r="C42" s="30">
        <v>6654744.319999999</v>
      </c>
      <c r="D42" s="30">
        <v>2142.2678</v>
      </c>
      <c r="E42" s="31">
        <v>3106.4016926361865</v>
      </c>
    </row>
    <row r="43" spans="2:5" ht="15">
      <c r="B43" s="29">
        <v>39995</v>
      </c>
      <c r="C43" s="30">
        <v>8885283.28</v>
      </c>
      <c r="D43" s="30">
        <v>2697.4902</v>
      </c>
      <c r="E43" s="31">
        <v>3293.907529302609</v>
      </c>
    </row>
    <row r="44" spans="2:5" ht="15">
      <c r="B44" s="29">
        <v>40026</v>
      </c>
      <c r="C44" s="30">
        <v>12040271.059999999</v>
      </c>
      <c r="D44" s="30">
        <v>3333.6356</v>
      </c>
      <c r="E44" s="31">
        <v>3611.7538041650378</v>
      </c>
    </row>
    <row r="45" spans="2:5" ht="15">
      <c r="B45" s="29">
        <v>40057</v>
      </c>
      <c r="C45" s="30">
        <v>10872244.84</v>
      </c>
      <c r="D45" s="30">
        <v>3300.94831</v>
      </c>
      <c r="E45" s="31">
        <v>3293.673156608744</v>
      </c>
    </row>
    <row r="46" spans="2:5" ht="15">
      <c r="B46" s="29">
        <v>40087</v>
      </c>
      <c r="C46" s="30">
        <v>14083225.089999998</v>
      </c>
      <c r="D46" s="30">
        <v>3922.62628</v>
      </c>
      <c r="E46" s="31">
        <v>3590.254101392498</v>
      </c>
    </row>
    <row r="47" spans="2:5" ht="15">
      <c r="B47" s="29">
        <v>40118</v>
      </c>
      <c r="C47" s="30">
        <v>15479134.619999997</v>
      </c>
      <c r="D47" s="30">
        <v>3786.06956</v>
      </c>
      <c r="E47" s="31">
        <v>4088.4443285294515</v>
      </c>
    </row>
    <row r="48" spans="2:5" ht="15">
      <c r="B48" s="29">
        <v>40148</v>
      </c>
      <c r="C48" s="30">
        <v>11928733.11</v>
      </c>
      <c r="D48" s="30">
        <v>2930.4224000000004</v>
      </c>
      <c r="E48" s="31">
        <v>4070.653128368115</v>
      </c>
    </row>
    <row r="49" spans="2:5" ht="15">
      <c r="B49" s="26">
        <v>40179</v>
      </c>
      <c r="C49" s="27">
        <v>9907249.64</v>
      </c>
      <c r="D49" s="27">
        <v>2387.8472799999995</v>
      </c>
      <c r="E49" s="28">
        <v>4149.029849178629</v>
      </c>
    </row>
    <row r="50" spans="2:5" ht="15">
      <c r="B50" s="29">
        <v>40210</v>
      </c>
      <c r="C50" s="30">
        <v>5552838.91</v>
      </c>
      <c r="D50" s="30">
        <v>1311.90961</v>
      </c>
      <c r="E50" s="31">
        <v>4232.638337026894</v>
      </c>
    </row>
    <row r="51" spans="2:5" ht="15">
      <c r="B51" s="29">
        <v>40238</v>
      </c>
      <c r="C51" s="30">
        <v>15555849.229999999</v>
      </c>
      <c r="D51" s="30">
        <v>3235.39892</v>
      </c>
      <c r="E51" s="31">
        <v>4808.0158319395105</v>
      </c>
    </row>
    <row r="52" spans="2:5" ht="15">
      <c r="B52" s="29">
        <v>40269</v>
      </c>
      <c r="C52" s="30">
        <v>12504017.230000002</v>
      </c>
      <c r="D52" s="30">
        <v>2921.5135600000003</v>
      </c>
      <c r="E52" s="31">
        <v>4279.979186541924</v>
      </c>
    </row>
    <row r="53" spans="2:5" ht="15">
      <c r="B53" s="29">
        <v>40299</v>
      </c>
      <c r="C53" s="30">
        <v>21507578.810000006</v>
      </c>
      <c r="D53" s="30">
        <v>4478.010080000001</v>
      </c>
      <c r="E53" s="31">
        <v>4802.932201081602</v>
      </c>
    </row>
    <row r="54" spans="2:5" ht="15">
      <c r="B54" s="29">
        <v>40330</v>
      </c>
      <c r="C54" s="30">
        <v>13942212.820000002</v>
      </c>
      <c r="D54" s="30">
        <v>2847.1359600000005</v>
      </c>
      <c r="E54" s="31">
        <v>4896.925547594853</v>
      </c>
    </row>
    <row r="55" spans="2:5" ht="15">
      <c r="B55" s="29">
        <v>40360</v>
      </c>
      <c r="C55" s="30">
        <v>6874731.14</v>
      </c>
      <c r="D55" s="30">
        <v>1455.6619199999998</v>
      </c>
      <c r="E55" s="31">
        <v>4722.752615524902</v>
      </c>
    </row>
    <row r="56" spans="2:5" ht="15">
      <c r="B56" s="29">
        <v>40391</v>
      </c>
      <c r="C56" s="30">
        <v>22775233.720000003</v>
      </c>
      <c r="D56" s="30">
        <v>4233.297480000001</v>
      </c>
      <c r="E56" s="31">
        <v>5380.022034265355</v>
      </c>
    </row>
    <row r="57" spans="2:5" ht="15">
      <c r="B57" s="29">
        <v>40422</v>
      </c>
      <c r="C57" s="30">
        <v>23084623.87</v>
      </c>
      <c r="D57" s="30">
        <v>4440.30478</v>
      </c>
      <c r="E57" s="31">
        <v>5198.882737504338</v>
      </c>
    </row>
    <row r="58" spans="2:5" ht="15">
      <c r="B58" s="29">
        <v>40452</v>
      </c>
      <c r="C58" s="30">
        <v>23404442.95</v>
      </c>
      <c r="D58" s="30">
        <v>4516.183460000001</v>
      </c>
      <c r="E58" s="31">
        <v>5182.349910559214</v>
      </c>
    </row>
    <row r="59" spans="2:5" ht="15">
      <c r="B59" s="29">
        <v>40483</v>
      </c>
      <c r="C59" s="30">
        <v>21474511.97</v>
      </c>
      <c r="D59" s="30">
        <v>4443.596640000001</v>
      </c>
      <c r="E59" s="31">
        <v>4832.6870573023025</v>
      </c>
    </row>
    <row r="60" spans="2:5" ht="15">
      <c r="B60" s="32">
        <v>40513</v>
      </c>
      <c r="C60" s="33">
        <v>17050807.339999996</v>
      </c>
      <c r="D60" s="33">
        <v>3469.6648800000007</v>
      </c>
      <c r="E60" s="34">
        <v>4914.251932019439</v>
      </c>
    </row>
    <row r="61" spans="2:5" ht="15">
      <c r="B61" s="29">
        <v>40544</v>
      </c>
      <c r="C61" s="30">
        <v>11999961.659999998</v>
      </c>
      <c r="D61" s="30">
        <v>2395.10773</v>
      </c>
      <c r="E61" s="31">
        <v>5010.197040280939</v>
      </c>
    </row>
    <row r="62" spans="2:5" ht="15">
      <c r="B62" s="29">
        <v>40575</v>
      </c>
      <c r="C62" s="30">
        <v>16173798.680000002</v>
      </c>
      <c r="D62" s="30">
        <v>3116.4793200000004</v>
      </c>
      <c r="E62" s="31">
        <v>5189.766085147647</v>
      </c>
    </row>
    <row r="63" spans="2:5" ht="15">
      <c r="B63" s="29">
        <v>40603</v>
      </c>
      <c r="C63" s="30">
        <v>13968838.760000002</v>
      </c>
      <c r="D63" s="30">
        <v>2818.7865600000005</v>
      </c>
      <c r="E63" s="31">
        <v>4955.621315293912</v>
      </c>
    </row>
    <row r="64" spans="2:5" ht="15">
      <c r="B64" s="29">
        <v>40634</v>
      </c>
      <c r="C64" s="30">
        <v>14757083.18</v>
      </c>
      <c r="D64" s="30">
        <v>2717.56136</v>
      </c>
      <c r="E64" s="31">
        <v>5430.266781538285</v>
      </c>
    </row>
    <row r="65" spans="2:5" ht="15">
      <c r="B65" s="29">
        <v>40664</v>
      </c>
      <c r="C65" s="30">
        <v>13984490.790000005</v>
      </c>
      <c r="D65" s="30">
        <v>2639.6114000000007</v>
      </c>
      <c r="E65" s="31">
        <v>5297.935442315486</v>
      </c>
    </row>
    <row r="66" spans="2:5" ht="15">
      <c r="B66" s="29">
        <v>40695</v>
      </c>
      <c r="C66" s="30">
        <v>22617267.37000001</v>
      </c>
      <c r="D66" s="30">
        <v>4082.3386</v>
      </c>
      <c r="E66" s="31">
        <v>5540.272276777826</v>
      </c>
    </row>
    <row r="67" spans="2:5" ht="15">
      <c r="B67" s="29">
        <v>40725</v>
      </c>
      <c r="C67" s="30">
        <v>15602542.120000001</v>
      </c>
      <c r="D67" s="30">
        <v>2712.75588</v>
      </c>
      <c r="E67" s="31">
        <v>5751.546696490803</v>
      </c>
    </row>
    <row r="68" spans="2:5" ht="15">
      <c r="B68" s="29">
        <v>40756</v>
      </c>
      <c r="C68" s="30">
        <v>18140051.180000003</v>
      </c>
      <c r="D68" s="30">
        <v>3134.7722800000006</v>
      </c>
      <c r="E68" s="31">
        <v>5786.720552473432</v>
      </c>
    </row>
    <row r="69" spans="2:5" ht="15">
      <c r="B69" s="29">
        <v>40787</v>
      </c>
      <c r="C69" s="30">
        <v>26670549.08000001</v>
      </c>
      <c r="D69" s="30">
        <v>4710.9342400000005</v>
      </c>
      <c r="E69" s="31">
        <v>5661.414004369547</v>
      </c>
    </row>
    <row r="70" spans="2:5" ht="15">
      <c r="B70" s="29">
        <v>40817</v>
      </c>
      <c r="C70" s="30">
        <v>31541877.419999994</v>
      </c>
      <c r="D70" s="30">
        <v>5590.52228</v>
      </c>
      <c r="E70" s="31">
        <v>5642.026959241453</v>
      </c>
    </row>
    <row r="71" spans="2:5" ht="15">
      <c r="B71" s="29">
        <v>40848</v>
      </c>
      <c r="C71" s="30">
        <v>27136645.950000007</v>
      </c>
      <c r="D71" s="30">
        <v>4928.38878</v>
      </c>
      <c r="E71" s="31">
        <v>5506.190189403037</v>
      </c>
    </row>
    <row r="72" spans="2:5" ht="15">
      <c r="B72" s="29">
        <v>40878</v>
      </c>
      <c r="C72" s="30">
        <v>22797156.60000001</v>
      </c>
      <c r="D72" s="30">
        <v>4168.30644</v>
      </c>
      <c r="E72" s="31">
        <v>5469.165218092749</v>
      </c>
    </row>
    <row r="73" spans="2:5" ht="15">
      <c r="B73" s="26">
        <v>40909</v>
      </c>
      <c r="C73" s="27">
        <v>19470400.860000003</v>
      </c>
      <c r="D73" s="27">
        <v>3262.6791200000007</v>
      </c>
      <c r="E73" s="28">
        <v>5967.611323052816</v>
      </c>
    </row>
    <row r="74" spans="2:5" ht="15">
      <c r="B74" s="29">
        <v>40940</v>
      </c>
      <c r="C74" s="30">
        <v>17862949.14</v>
      </c>
      <c r="D74" s="30">
        <v>3136.9796399999996</v>
      </c>
      <c r="E74" s="31">
        <v>5694.31465611935</v>
      </c>
    </row>
    <row r="75" spans="2:5" ht="15">
      <c r="B75" s="29">
        <v>40969</v>
      </c>
      <c r="C75" s="30">
        <v>25356470.759999994</v>
      </c>
      <c r="D75" s="30">
        <v>4400.01692</v>
      </c>
      <c r="E75" s="31">
        <v>5762.812103004364</v>
      </c>
    </row>
    <row r="76" spans="2:5" ht="15">
      <c r="B76" s="29">
        <v>41000</v>
      </c>
      <c r="C76" s="30">
        <v>20870109.380000003</v>
      </c>
      <c r="D76" s="30">
        <v>3668.6650400000008</v>
      </c>
      <c r="E76" s="31">
        <v>5688.747583235345</v>
      </c>
    </row>
    <row r="77" spans="2:5" ht="15">
      <c r="B77" s="29">
        <v>41030</v>
      </c>
      <c r="C77" s="30">
        <v>23331918.709999997</v>
      </c>
      <c r="D77" s="30">
        <v>4082.3942000000006</v>
      </c>
      <c r="E77" s="31">
        <v>5715.253737622886</v>
      </c>
    </row>
    <row r="78" spans="2:5" ht="15">
      <c r="B78" s="29">
        <v>41061</v>
      </c>
      <c r="C78" s="30">
        <v>29110575.1</v>
      </c>
      <c r="D78" s="30">
        <v>5038.34912</v>
      </c>
      <c r="E78" s="31">
        <v>5777.800308526458</v>
      </c>
    </row>
    <row r="79" spans="2:5" ht="15">
      <c r="B79" s="29">
        <v>41091</v>
      </c>
      <c r="C79" s="30">
        <v>22055709.55000001</v>
      </c>
      <c r="D79" s="30">
        <v>3803.4546000000005</v>
      </c>
      <c r="E79" s="31">
        <v>5798.862315853594</v>
      </c>
    </row>
    <row r="80" spans="2:5" ht="15">
      <c r="B80" s="29">
        <v>41122</v>
      </c>
      <c r="C80" s="30">
        <v>22519476.22</v>
      </c>
      <c r="D80" s="30">
        <v>3926.993760000001</v>
      </c>
      <c r="E80" s="31">
        <v>5734.533232362455</v>
      </c>
    </row>
    <row r="81" spans="2:5" ht="15">
      <c r="B81" s="29">
        <v>41153</v>
      </c>
      <c r="C81" s="30">
        <v>20474258.350000005</v>
      </c>
      <c r="D81" s="30">
        <v>3566.596560000001</v>
      </c>
      <c r="E81" s="31">
        <v>5740.559103214074</v>
      </c>
    </row>
    <row r="82" spans="2:5" ht="15">
      <c r="B82" s="29">
        <v>41183</v>
      </c>
      <c r="C82" s="30">
        <v>29851597.38</v>
      </c>
      <c r="D82" s="30">
        <v>5241.835599999999</v>
      </c>
      <c r="E82" s="31">
        <v>5694.87478394019</v>
      </c>
    </row>
    <row r="83" spans="2:5" ht="15">
      <c r="B83" s="29">
        <v>41214</v>
      </c>
      <c r="C83" s="30">
        <v>19363264.180000003</v>
      </c>
      <c r="D83" s="30">
        <v>3870.8866400000006</v>
      </c>
      <c r="E83" s="31">
        <v>5002.281384298044</v>
      </c>
    </row>
    <row r="84" spans="2:5" ht="15">
      <c r="B84" s="32">
        <v>41244</v>
      </c>
      <c r="C84" s="33">
        <v>13831956.350000003</v>
      </c>
      <c r="D84" s="33">
        <v>2984.8047200000005</v>
      </c>
      <c r="E84" s="34">
        <v>4634.124389216323</v>
      </c>
    </row>
    <row r="85" spans="2:5" ht="15">
      <c r="B85" s="29">
        <v>41275</v>
      </c>
      <c r="C85" s="30">
        <v>22577938.160000004</v>
      </c>
      <c r="D85" s="30">
        <v>4172.13888</v>
      </c>
      <c r="E85" s="31">
        <v>5411.5979379861865</v>
      </c>
    </row>
    <row r="86" spans="2:5" ht="15">
      <c r="B86" s="29">
        <v>41306</v>
      </c>
      <c r="C86" s="30">
        <v>19058654.180000003</v>
      </c>
      <c r="D86" s="30">
        <v>3280.3082000000004</v>
      </c>
      <c r="E86" s="31">
        <v>5810.0193695214375</v>
      </c>
    </row>
    <row r="87" spans="2:5" ht="15">
      <c r="B87" s="29">
        <v>41334</v>
      </c>
      <c r="C87" s="30">
        <v>14714425.750000002</v>
      </c>
      <c r="D87" s="30">
        <v>2571.0137600000003</v>
      </c>
      <c r="E87" s="31">
        <v>5723.199921730485</v>
      </c>
    </row>
    <row r="88" spans="2:5" ht="15">
      <c r="B88" s="29">
        <v>41365</v>
      </c>
      <c r="C88" s="30">
        <v>17466354.810000006</v>
      </c>
      <c r="D88" s="30">
        <v>3313.0261200000014</v>
      </c>
      <c r="E88" s="31">
        <v>5272.024480748739</v>
      </c>
    </row>
    <row r="89" spans="2:5" ht="15">
      <c r="B89" s="29">
        <v>41395</v>
      </c>
      <c r="C89" s="30">
        <v>15294703.280000009</v>
      </c>
      <c r="D89" s="30">
        <v>2774.9278800000006</v>
      </c>
      <c r="E89" s="31">
        <v>5511.74803144794</v>
      </c>
    </row>
    <row r="90" spans="2:5" ht="15">
      <c r="B90" s="29">
        <v>41426</v>
      </c>
      <c r="C90" s="30">
        <v>18554533.660000004</v>
      </c>
      <c r="D90" s="30">
        <v>3113.7705600000013</v>
      </c>
      <c r="E90" s="31">
        <v>5958.863475155988</v>
      </c>
    </row>
    <row r="91" spans="2:5" ht="15">
      <c r="B91" s="29">
        <v>41456</v>
      </c>
      <c r="C91" s="30">
        <v>19064933.819999997</v>
      </c>
      <c r="D91" s="30">
        <v>3325.841960000001</v>
      </c>
      <c r="E91" s="31">
        <v>5732.363127681509</v>
      </c>
    </row>
    <row r="92" spans="2:5" ht="15">
      <c r="B92" s="29">
        <v>41487</v>
      </c>
      <c r="C92" s="30">
        <v>20030921.99</v>
      </c>
      <c r="D92" s="30">
        <v>3488.5748000000017</v>
      </c>
      <c r="E92" s="31">
        <v>5741.863981245292</v>
      </c>
    </row>
    <row r="93" spans="2:5" ht="15">
      <c r="B93" s="29">
        <v>41518</v>
      </c>
      <c r="C93" s="30">
        <v>32717136.169999987</v>
      </c>
      <c r="D93" s="30">
        <v>5729.341480000001</v>
      </c>
      <c r="E93" s="31">
        <v>5710.453161887634</v>
      </c>
    </row>
    <row r="94" spans="2:5" ht="15">
      <c r="B94" s="29">
        <v>41548</v>
      </c>
      <c r="C94" s="30">
        <v>32979616.759999994</v>
      </c>
      <c r="D94" s="30">
        <v>5912.78724</v>
      </c>
      <c r="E94" s="31">
        <v>5577.676892700099</v>
      </c>
    </row>
    <row r="95" spans="2:5" ht="15">
      <c r="B95" s="29">
        <v>41579</v>
      </c>
      <c r="C95" s="30">
        <v>20309401</v>
      </c>
      <c r="D95" s="30">
        <v>3801.2751600000006</v>
      </c>
      <c r="E95" s="31">
        <v>5342.786340150132</v>
      </c>
    </row>
    <row r="96" spans="2:5" ht="15">
      <c r="B96" s="32">
        <v>41609</v>
      </c>
      <c r="C96" s="33">
        <v>22095997.249999993</v>
      </c>
      <c r="D96" s="33">
        <v>4121.124200000001</v>
      </c>
      <c r="E96" s="34">
        <v>5361.643128833628</v>
      </c>
    </row>
    <row r="97" spans="2:5" ht="15">
      <c r="B97" s="29">
        <v>41640</v>
      </c>
      <c r="C97" s="30">
        <v>23098602.72000001</v>
      </c>
      <c r="D97" s="30">
        <v>4367.373360000002</v>
      </c>
      <c r="E97" s="31">
        <v>5288.9004021401115</v>
      </c>
    </row>
    <row r="98" spans="2:5" ht="15">
      <c r="B98" s="29">
        <v>41671</v>
      </c>
      <c r="C98" s="30">
        <v>17524606.94000001</v>
      </c>
      <c r="D98" s="30">
        <v>3386.85872</v>
      </c>
      <c r="E98" s="31">
        <v>5174.295236029216</v>
      </c>
    </row>
    <row r="99" spans="2:5" ht="15">
      <c r="B99" s="29">
        <v>41699</v>
      </c>
      <c r="C99" s="30">
        <v>14877885.670000004</v>
      </c>
      <c r="D99" s="30">
        <v>2777.023400000001</v>
      </c>
      <c r="E99" s="31">
        <v>5357.493807938388</v>
      </c>
    </row>
    <row r="100" spans="2:5" ht="15">
      <c r="B100" s="29">
        <v>41730</v>
      </c>
      <c r="C100" s="30">
        <v>20991128.969999995</v>
      </c>
      <c r="D100" s="30">
        <v>3908.204640000002</v>
      </c>
      <c r="E100" s="31">
        <v>5371.041412509041</v>
      </c>
    </row>
    <row r="101" spans="2:5" ht="15">
      <c r="B101" s="29">
        <v>41760</v>
      </c>
      <c r="C101" s="30">
        <v>18593999.83</v>
      </c>
      <c r="D101" s="30">
        <v>3483.393680000001</v>
      </c>
      <c r="E101" s="31">
        <v>5337.897905929483</v>
      </c>
    </row>
    <row r="102" spans="2:5" ht="15">
      <c r="B102" s="29">
        <v>41791</v>
      </c>
      <c r="C102" s="30">
        <v>14635350.690000001</v>
      </c>
      <c r="D102" s="30">
        <v>2744.0885200000007</v>
      </c>
      <c r="E102" s="31">
        <v>5333.4105599479735</v>
      </c>
    </row>
    <row r="103" spans="2:5" ht="15">
      <c r="B103" s="29">
        <v>41821</v>
      </c>
      <c r="C103" s="30">
        <v>11511050.419999998</v>
      </c>
      <c r="D103" s="30">
        <v>2132.515340000001</v>
      </c>
      <c r="E103" s="31">
        <v>5397.87461505435</v>
      </c>
    </row>
    <row r="104" spans="2:5" ht="15">
      <c r="B104" s="29">
        <v>41852</v>
      </c>
      <c r="C104" s="30">
        <v>13318328.839999998</v>
      </c>
      <c r="D104" s="30">
        <v>2485.4920800000004</v>
      </c>
      <c r="E104" s="31">
        <v>5358.427390362073</v>
      </c>
    </row>
    <row r="105" spans="2:5" ht="15">
      <c r="B105" s="29">
        <v>41883</v>
      </c>
      <c r="C105" s="30">
        <v>23261437.86</v>
      </c>
      <c r="D105" s="30">
        <v>4291.745030000001</v>
      </c>
      <c r="E105" s="31">
        <v>5420.041893774852</v>
      </c>
    </row>
    <row r="106" spans="2:5" ht="15">
      <c r="B106" s="29">
        <v>41913</v>
      </c>
      <c r="C106" s="30">
        <v>33942452.93</v>
      </c>
      <c r="D106" s="30">
        <v>6229.322039999999</v>
      </c>
      <c r="E106" s="31">
        <v>5448.819745077748</v>
      </c>
    </row>
    <row r="107" spans="2:5" ht="15">
      <c r="B107" s="29">
        <v>41944</v>
      </c>
      <c r="C107" s="30">
        <v>32523426.959999997</v>
      </c>
      <c r="D107" s="30">
        <v>5906.264579999998</v>
      </c>
      <c r="E107" s="31">
        <v>5506.598378632066</v>
      </c>
    </row>
    <row r="108" spans="2:5" ht="15">
      <c r="B108" s="32">
        <v>41974</v>
      </c>
      <c r="C108" s="33">
        <v>21702462.699999996</v>
      </c>
      <c r="D108" s="33">
        <v>3889.960860000001</v>
      </c>
      <c r="E108" s="34">
        <v>5579.095389664152</v>
      </c>
    </row>
    <row r="109" spans="2:5" ht="15">
      <c r="B109" s="29">
        <v>42005</v>
      </c>
      <c r="C109" s="30">
        <v>15355884.000000002</v>
      </c>
      <c r="D109" s="30">
        <v>2807.6317400000007</v>
      </c>
      <c r="E109" s="31">
        <v>5469.336943740349</v>
      </c>
    </row>
    <row r="110" spans="2:5" ht="15">
      <c r="B110" s="29">
        <v>42036</v>
      </c>
      <c r="C110" s="30">
        <v>14794536.020000003</v>
      </c>
      <c r="D110" s="30">
        <v>2620.10964</v>
      </c>
      <c r="E110" s="31">
        <v>5646.533180954978</v>
      </c>
    </row>
    <row r="111" spans="2:5" ht="15">
      <c r="B111" s="29">
        <v>42064</v>
      </c>
      <c r="C111" s="30">
        <v>10629766.649999999</v>
      </c>
      <c r="D111" s="30">
        <v>2183.649</v>
      </c>
      <c r="E111" s="31">
        <v>4867.891611701331</v>
      </c>
    </row>
    <row r="112" spans="2:5" ht="15">
      <c r="B112" s="29">
        <v>42095</v>
      </c>
      <c r="C112" s="30">
        <v>11285608.180000003</v>
      </c>
      <c r="D112" s="30">
        <v>2377.46134</v>
      </c>
      <c r="E112" s="31">
        <v>4746.91553974964</v>
      </c>
    </row>
    <row r="113" spans="2:5" ht="15">
      <c r="B113" s="29">
        <v>42125</v>
      </c>
      <c r="C113" s="30">
        <v>8896819.949999997</v>
      </c>
      <c r="D113" s="30">
        <v>1907.6921699999998</v>
      </c>
      <c r="E113" s="31">
        <v>4663.6559555622625</v>
      </c>
    </row>
    <row r="114" spans="2:5" ht="15">
      <c r="B114" s="29">
        <v>42156</v>
      </c>
      <c r="C114" s="30">
        <v>8622599.109999998</v>
      </c>
      <c r="D114" s="30">
        <v>2128.65596</v>
      </c>
      <c r="E114" s="31">
        <v>4050.7246224984133</v>
      </c>
    </row>
    <row r="115" spans="2:5" ht="15">
      <c r="B115" s="29">
        <v>42186</v>
      </c>
      <c r="C115" s="30">
        <v>9159942.16</v>
      </c>
      <c r="D115" s="30">
        <v>2300.6946600000006</v>
      </c>
      <c r="E115" s="31">
        <v>3981.3810668817746</v>
      </c>
    </row>
    <row r="116" spans="2:5" ht="15">
      <c r="B116" s="29">
        <v>42217</v>
      </c>
      <c r="C116" s="30">
        <v>10346450.180000002</v>
      </c>
      <c r="D116" s="30">
        <v>2628.702190000001</v>
      </c>
      <c r="E116" s="31">
        <v>3935.9537262758554</v>
      </c>
    </row>
    <row r="117" spans="2:5" ht="15">
      <c r="B117" s="29">
        <v>42248</v>
      </c>
      <c r="C117" s="30">
        <v>8168489.909999999</v>
      </c>
      <c r="D117" s="30">
        <v>2128.1183999999994</v>
      </c>
      <c r="E117" s="31">
        <v>3838.362522498747</v>
      </c>
    </row>
    <row r="118" spans="2:5" ht="15">
      <c r="B118" s="29">
        <v>42278</v>
      </c>
      <c r="C118" s="30">
        <v>8781132.110000003</v>
      </c>
      <c r="D118" s="30">
        <v>2033.5256599999996</v>
      </c>
      <c r="E118" s="31">
        <v>4318.1811189931095</v>
      </c>
    </row>
    <row r="119" spans="2:5" ht="15">
      <c r="B119" s="29">
        <v>42309</v>
      </c>
      <c r="C119" s="30">
        <v>27180602.649999995</v>
      </c>
      <c r="D119" s="30">
        <v>5834.163039999999</v>
      </c>
      <c r="E119" s="31">
        <v>4658.869226596039</v>
      </c>
    </row>
    <row r="120" spans="2:5" ht="15">
      <c r="B120" s="32">
        <v>42339</v>
      </c>
      <c r="C120" s="33">
        <v>10789460.169999998</v>
      </c>
      <c r="D120" s="33">
        <v>3075.459000000001</v>
      </c>
      <c r="E120" s="34">
        <v>3508.2438653872455</v>
      </c>
    </row>
    <row r="121" spans="2:5" ht="15">
      <c r="B121" s="29">
        <v>42370</v>
      </c>
      <c r="C121" s="30">
        <v>7525675.429999999</v>
      </c>
      <c r="D121" s="30">
        <v>2473.310520000001</v>
      </c>
      <c r="E121" s="31">
        <v>3042.7539806041004</v>
      </c>
    </row>
    <row r="122" spans="2:5" ht="15">
      <c r="B122" s="29">
        <v>42401</v>
      </c>
      <c r="C122" s="30">
        <v>8427651.52</v>
      </c>
      <c r="D122" s="30">
        <v>2643.96552</v>
      </c>
      <c r="E122" s="31">
        <v>3187.50432116074</v>
      </c>
    </row>
    <row r="123" spans="2:5" ht="15">
      <c r="B123" s="29">
        <v>42430</v>
      </c>
      <c r="C123" s="30">
        <v>8626610.23</v>
      </c>
      <c r="D123" s="30">
        <v>2706.401120000001</v>
      </c>
      <c r="E123" s="31">
        <v>3187.4839861136334</v>
      </c>
    </row>
    <row r="124" spans="2:5" ht="15">
      <c r="B124" s="29">
        <v>42461</v>
      </c>
      <c r="C124" s="30">
        <v>9720348.609999998</v>
      </c>
      <c r="D124" s="30">
        <v>3292.1414200000004</v>
      </c>
      <c r="E124" s="31">
        <v>2952.5914503393365</v>
      </c>
    </row>
    <row r="125" spans="2:5" ht="15">
      <c r="B125" s="29">
        <v>42491</v>
      </c>
      <c r="C125" s="30">
        <v>9446954.669999998</v>
      </c>
      <c r="D125" s="30">
        <v>3256.5054800000003</v>
      </c>
      <c r="E125" s="31">
        <v>2900.948494642177</v>
      </c>
    </row>
    <row r="126" spans="2:5" ht="15">
      <c r="B126" s="29">
        <v>42522</v>
      </c>
      <c r="C126" s="30">
        <v>11062203.749999996</v>
      </c>
      <c r="D126" s="30">
        <v>3424.73332</v>
      </c>
      <c r="E126" s="31">
        <v>3230.0920148725622</v>
      </c>
    </row>
    <row r="127" spans="2:5" ht="15">
      <c r="B127" s="29">
        <v>42552</v>
      </c>
      <c r="C127" s="30">
        <v>9079357.610000001</v>
      </c>
      <c r="D127" s="30">
        <v>2557.2880999999998</v>
      </c>
      <c r="E127" s="31">
        <v>3550.3851169526033</v>
      </c>
    </row>
    <row r="128" spans="2:5" ht="15">
      <c r="B128" s="29">
        <v>42583</v>
      </c>
      <c r="C128" s="30">
        <v>12376322.310000002</v>
      </c>
      <c r="D128" s="30">
        <v>3319.1798799999997</v>
      </c>
      <c r="E128" s="31">
        <v>3728.7290106133096</v>
      </c>
    </row>
    <row r="129" spans="2:5" ht="15">
      <c r="B129" s="29">
        <v>42614</v>
      </c>
      <c r="C129" s="30">
        <v>13242974.000000002</v>
      </c>
      <c r="D129" s="30">
        <v>3382.1971199999994</v>
      </c>
      <c r="E129" s="31">
        <v>3915.4944345763033</v>
      </c>
    </row>
    <row r="130" spans="2:5" ht="15">
      <c r="B130" s="29">
        <v>42644</v>
      </c>
      <c r="C130" s="30">
        <v>13484785.689999994</v>
      </c>
      <c r="D130" s="30">
        <v>3588.2575700000007</v>
      </c>
      <c r="E130" s="31">
        <v>3758.031698376656</v>
      </c>
    </row>
    <row r="131" spans="2:5" ht="15">
      <c r="B131" s="29">
        <v>42675</v>
      </c>
      <c r="C131" s="30">
        <v>14198240.869999997</v>
      </c>
      <c r="D131" s="30">
        <v>3922.5007</v>
      </c>
      <c r="E131" s="31">
        <v>3619.6910990991023</v>
      </c>
    </row>
    <row r="132" spans="2:5" ht="15">
      <c r="B132" s="32">
        <v>42705</v>
      </c>
      <c r="C132" s="33">
        <v>11471895.100000003</v>
      </c>
      <c r="D132" s="33">
        <v>3022.8999000000003</v>
      </c>
      <c r="E132" s="34">
        <v>3794.996685136681</v>
      </c>
    </row>
    <row r="133" spans="2:5" ht="15">
      <c r="B133" s="29">
        <v>42736</v>
      </c>
      <c r="C133" s="30">
        <v>8963938.110000001</v>
      </c>
      <c r="D133" s="30">
        <v>2487.141140000001</v>
      </c>
      <c r="E133" s="31">
        <v>3604.113158612302</v>
      </c>
    </row>
    <row r="134" spans="2:5" ht="15">
      <c r="B134" s="29">
        <v>42767</v>
      </c>
      <c r="C134" s="30">
        <v>9668624.66</v>
      </c>
      <c r="D134" s="30">
        <v>2466.27007</v>
      </c>
      <c r="E134" s="31">
        <v>3920.3430222870925</v>
      </c>
    </row>
    <row r="135" spans="2:5" ht="15">
      <c r="B135" s="29">
        <v>42795</v>
      </c>
      <c r="C135" s="30">
        <v>12566314.979999997</v>
      </c>
      <c r="D135" s="30">
        <v>3137.1951600000007</v>
      </c>
      <c r="E135" s="31">
        <v>4005.5891773083044</v>
      </c>
    </row>
    <row r="136" spans="2:5" ht="15">
      <c r="B136" s="29">
        <v>42826</v>
      </c>
      <c r="C136" s="30">
        <v>9059337.609999998</v>
      </c>
      <c r="D136" s="30">
        <v>2281.99292</v>
      </c>
      <c r="E136" s="31">
        <v>3969.9236271074838</v>
      </c>
    </row>
    <row r="137" spans="2:5" ht="15">
      <c r="B137" s="29">
        <v>42856</v>
      </c>
      <c r="C137" s="30">
        <v>14076230.16</v>
      </c>
      <c r="D137" s="30">
        <v>3472.7473199999995</v>
      </c>
      <c r="E137" s="31">
        <v>4053.341306732331</v>
      </c>
    </row>
    <row r="138" spans="2:5" ht="15">
      <c r="B138" s="29">
        <v>42887</v>
      </c>
      <c r="C138" s="30">
        <v>9172373.36</v>
      </c>
      <c r="D138" s="30">
        <v>2155.2941400000004</v>
      </c>
      <c r="E138" s="31">
        <v>4255.740870710109</v>
      </c>
    </row>
    <row r="139" spans="2:5" ht="15">
      <c r="B139" s="29">
        <v>42917</v>
      </c>
      <c r="C139" s="30">
        <v>8074411.209999998</v>
      </c>
      <c r="D139" s="30">
        <v>1952.8375800000008</v>
      </c>
      <c r="E139" s="31">
        <v>4134.706999032657</v>
      </c>
    </row>
    <row r="140" spans="2:5" ht="15">
      <c r="B140" s="29">
        <v>42948</v>
      </c>
      <c r="C140" s="30">
        <v>11532079.169999994</v>
      </c>
      <c r="D140" s="30">
        <v>2783.403320000001</v>
      </c>
      <c r="E140" s="31">
        <v>4143.157797914821</v>
      </c>
    </row>
    <row r="141" spans="2:5" ht="15">
      <c r="B141" s="29">
        <v>42979</v>
      </c>
      <c r="C141" s="30">
        <v>9586974.94</v>
      </c>
      <c r="D141" s="30">
        <v>2211.5052200000005</v>
      </c>
      <c r="E141" s="31">
        <v>4335.045132744475</v>
      </c>
    </row>
    <row r="142" spans="2:5" ht="15">
      <c r="B142" s="29">
        <v>43009</v>
      </c>
      <c r="C142" s="30">
        <v>15159240.049999999</v>
      </c>
      <c r="D142" s="30">
        <v>3563.5685400000007</v>
      </c>
      <c r="E142" s="31">
        <v>4253.949343149157</v>
      </c>
    </row>
    <row r="143" spans="2:5" ht="15">
      <c r="B143" s="29">
        <v>43040</v>
      </c>
      <c r="C143" s="30">
        <v>11220818.329999998</v>
      </c>
      <c r="D143" s="30">
        <v>2760.86568</v>
      </c>
      <c r="E143" s="31">
        <v>4064.2391302426563</v>
      </c>
    </row>
    <row r="144" spans="2:5" ht="15">
      <c r="B144" s="32">
        <v>43070</v>
      </c>
      <c r="C144" s="33">
        <v>8805757.959999999</v>
      </c>
      <c r="D144" s="33">
        <v>2157.107900000001</v>
      </c>
      <c r="E144" s="34">
        <v>4082.2056050140086</v>
      </c>
    </row>
    <row r="145" spans="2:5" ht="15">
      <c r="B145" s="29">
        <v>43101</v>
      </c>
      <c r="C145" s="30">
        <v>11426386.649999997</v>
      </c>
      <c r="D145" s="30">
        <v>2849.1740400000003</v>
      </c>
      <c r="E145" s="31">
        <v>4010.420735828407</v>
      </c>
    </row>
    <row r="146" spans="2:5" ht="15">
      <c r="B146" s="29">
        <v>43132</v>
      </c>
      <c r="C146" s="30">
        <v>9967369.709999999</v>
      </c>
      <c r="D146" s="30">
        <v>2476.1147199999996</v>
      </c>
      <c r="E146" s="31">
        <v>4025.407074030884</v>
      </c>
    </row>
    <row r="147" spans="2:5" ht="15">
      <c r="B147" s="29">
        <v>43160</v>
      </c>
      <c r="C147" s="30">
        <v>8521956.759999996</v>
      </c>
      <c r="D147" s="30">
        <v>2031.8007200000006</v>
      </c>
      <c r="E147" s="31">
        <v>4194.287695694879</v>
      </c>
    </row>
    <row r="148" spans="2:5" ht="15">
      <c r="B148" s="29">
        <v>43191</v>
      </c>
      <c r="C148" s="30">
        <v>9594385.329999998</v>
      </c>
      <c r="D148" s="30">
        <v>2279.0163600000005</v>
      </c>
      <c r="E148" s="31">
        <v>4209.879972077076</v>
      </c>
    </row>
    <row r="149" spans="2:5" ht="15">
      <c r="B149" s="29">
        <v>43221</v>
      </c>
      <c r="C149" s="30">
        <v>11625000.349999996</v>
      </c>
      <c r="D149" s="30">
        <v>2779.7821200000008</v>
      </c>
      <c r="E149" s="31">
        <v>4181.982561280736</v>
      </c>
    </row>
    <row r="150" spans="2:5" ht="15">
      <c r="B150" s="29">
        <v>43252</v>
      </c>
      <c r="C150" s="30">
        <v>9768141.769999994</v>
      </c>
      <c r="D150" s="30">
        <v>2269.8739800000003</v>
      </c>
      <c r="E150" s="31">
        <v>4303.385058407513</v>
      </c>
    </row>
    <row r="151" spans="2:5" ht="15">
      <c r="B151" s="29">
        <v>43282</v>
      </c>
      <c r="C151" s="30">
        <v>7415791.0200000005</v>
      </c>
      <c r="D151" s="30">
        <v>1588.5076400000003</v>
      </c>
      <c r="E151" s="31">
        <v>4668.40122972276</v>
      </c>
    </row>
    <row r="152" spans="2:5" ht="15">
      <c r="B152" s="29">
        <v>43313</v>
      </c>
      <c r="C152" s="30">
        <v>11033380.760000004</v>
      </c>
      <c r="D152" s="30">
        <v>2510.6262300000008</v>
      </c>
      <c r="E152" s="31">
        <v>4394.672782495388</v>
      </c>
    </row>
    <row r="153" spans="2:5" ht="15">
      <c r="B153" s="29">
        <v>43344</v>
      </c>
      <c r="C153" s="30">
        <v>8369700.579999999</v>
      </c>
      <c r="D153" s="30">
        <v>1874.092580000001</v>
      </c>
      <c r="E153" s="31">
        <v>4466.001663589105</v>
      </c>
    </row>
    <row r="154" spans="2:5" ht="15">
      <c r="B154" s="29">
        <v>43374</v>
      </c>
      <c r="C154" s="30">
        <v>13579501.300000004</v>
      </c>
      <c r="D154" s="30">
        <v>3219.914339999999</v>
      </c>
      <c r="E154" s="31">
        <v>4217.348620522621</v>
      </c>
    </row>
    <row r="155" spans="2:5" ht="15">
      <c r="B155" s="29">
        <v>43405</v>
      </c>
      <c r="C155" s="30">
        <v>11396960.019999992</v>
      </c>
      <c r="D155" s="30">
        <v>2735.3542400000006</v>
      </c>
      <c r="E155" s="31">
        <v>4166.538963523787</v>
      </c>
    </row>
    <row r="156" spans="2:5" ht="15">
      <c r="B156" s="32">
        <v>43435</v>
      </c>
      <c r="C156" s="33">
        <v>8341967.619999996</v>
      </c>
      <c r="D156" s="33">
        <v>1887.76234</v>
      </c>
      <c r="E156" s="34">
        <v>4418.971309704164</v>
      </c>
    </row>
    <row r="157" spans="2:5" ht="15">
      <c r="B157" s="29">
        <v>43466</v>
      </c>
      <c r="C157" s="30">
        <v>8223713.819999996</v>
      </c>
      <c r="D157" s="30">
        <v>2001.5230000000001</v>
      </c>
      <c r="E157" s="31">
        <v>4108.728113541534</v>
      </c>
    </row>
    <row r="158" spans="2:5" s="54" customFormat="1" ht="15">
      <c r="B158" s="29">
        <v>43497</v>
      </c>
      <c r="C158" s="30">
        <v>7275208.089999997</v>
      </c>
      <c r="D158" s="30">
        <v>1743.4875600000007</v>
      </c>
      <c r="E158" s="31">
        <v>4172.790363930096</v>
      </c>
    </row>
    <row r="159" spans="2:5" s="54" customFormat="1" ht="15">
      <c r="B159" s="29">
        <v>43525</v>
      </c>
      <c r="C159" s="30">
        <v>7941255.439999999</v>
      </c>
      <c r="D159" s="30">
        <v>1966.9590200000007</v>
      </c>
      <c r="E159" s="31">
        <v>4037.3263292490956</v>
      </c>
    </row>
    <row r="160" spans="2:5" ht="15">
      <c r="B160" s="29">
        <v>43556</v>
      </c>
      <c r="C160" s="30">
        <v>8429735.009999996</v>
      </c>
      <c r="D160" s="30">
        <v>1970.715180000001</v>
      </c>
      <c r="E160" s="31">
        <v>4277.500419923692</v>
      </c>
    </row>
    <row r="161" spans="2:5" s="54" customFormat="1" ht="15">
      <c r="B161" s="29">
        <v>43586</v>
      </c>
      <c r="C161" s="30">
        <v>8997218.019999998</v>
      </c>
      <c r="D161" s="30">
        <v>2212.346980000001</v>
      </c>
      <c r="E161" s="31">
        <v>4066.820485817281</v>
      </c>
    </row>
    <row r="162" spans="2:5" s="54" customFormat="1" ht="15">
      <c r="B162" s="29">
        <v>43617</v>
      </c>
      <c r="C162" s="30">
        <v>7025336.739999998</v>
      </c>
      <c r="D162" s="30">
        <v>1623.4037200000002</v>
      </c>
      <c r="E162" s="31">
        <v>4327.535198699679</v>
      </c>
    </row>
    <row r="163" spans="2:5" s="54" customFormat="1" ht="15">
      <c r="B163" s="29">
        <v>43647</v>
      </c>
      <c r="C163" s="30">
        <v>9416875.139999995</v>
      </c>
      <c r="D163" s="30">
        <v>2112.0399800000005</v>
      </c>
      <c r="E163" s="31">
        <v>4458.663296705204</v>
      </c>
    </row>
    <row r="164" spans="2:5" s="54" customFormat="1" ht="15">
      <c r="B164" s="29">
        <v>43678</v>
      </c>
      <c r="C164" s="30">
        <v>7689586.009999998</v>
      </c>
      <c r="D164" s="30">
        <v>1815.1605200000001</v>
      </c>
      <c r="E164" s="31">
        <v>4236.311844199871</v>
      </c>
    </row>
    <row r="165" spans="2:5" s="54" customFormat="1" ht="15">
      <c r="B165" s="29">
        <v>43709</v>
      </c>
      <c r="C165" s="30">
        <v>11306143.709999992</v>
      </c>
      <c r="D165" s="30">
        <v>2661.1016800000007</v>
      </c>
      <c r="E165" s="31">
        <v>4248.6703138678995</v>
      </c>
    </row>
    <row r="166" spans="2:5" s="54" customFormat="1" ht="15">
      <c r="B166" s="29">
        <v>43739</v>
      </c>
      <c r="C166" s="30">
        <v>10953409.8</v>
      </c>
      <c r="D166" s="30">
        <v>2736.732730000001</v>
      </c>
      <c r="E166" s="31">
        <v>4002.3673776868973</v>
      </c>
    </row>
    <row r="167" spans="2:5" s="54" customFormat="1" ht="15">
      <c r="B167" s="29">
        <v>43770</v>
      </c>
      <c r="C167" s="30">
        <v>9626324.239999996</v>
      </c>
      <c r="D167" s="30">
        <v>2403.15155</v>
      </c>
      <c r="E167" s="31">
        <v>4005.7083540985986</v>
      </c>
    </row>
    <row r="168" spans="2:5" s="54" customFormat="1" ht="15">
      <c r="B168" s="32">
        <v>43800</v>
      </c>
      <c r="C168" s="33">
        <v>9672399.139999997</v>
      </c>
      <c r="D168" s="33">
        <v>2311.328140000001</v>
      </c>
      <c r="E168" s="34">
        <v>4184.779725824649</v>
      </c>
    </row>
    <row r="169" spans="2:5" s="54" customFormat="1" ht="15">
      <c r="B169" s="29">
        <v>43831</v>
      </c>
      <c r="C169" s="30">
        <v>10049521.649999997</v>
      </c>
      <c r="D169" s="30">
        <v>2661.199040000001</v>
      </c>
      <c r="E169" s="31">
        <v>3776.3134207353382</v>
      </c>
    </row>
    <row r="170" spans="2:5" s="54" customFormat="1" ht="15">
      <c r="B170" s="29">
        <v>43862</v>
      </c>
      <c r="C170" s="30">
        <v>8788842.809999999</v>
      </c>
      <c r="D170" s="30">
        <v>2145.89593</v>
      </c>
      <c r="E170" s="31">
        <v>4095.651931265836</v>
      </c>
    </row>
    <row r="171" spans="2:5" s="54" customFormat="1" ht="15">
      <c r="B171" s="29">
        <v>43891</v>
      </c>
      <c r="C171" s="30">
        <v>8444013.95</v>
      </c>
      <c r="D171" s="30">
        <v>2021.9161300000007</v>
      </c>
      <c r="E171" s="31">
        <v>4176.243428059499</v>
      </c>
    </row>
    <row r="172" spans="2:5" s="54" customFormat="1" ht="15">
      <c r="B172" s="29">
        <v>43922</v>
      </c>
      <c r="C172" s="30">
        <v>9300110.009999996</v>
      </c>
      <c r="D172" s="30">
        <v>2253.15908</v>
      </c>
      <c r="E172" s="31">
        <v>4127.58694783326</v>
      </c>
    </row>
    <row r="173" spans="2:5" s="54" customFormat="1" ht="15">
      <c r="B173" s="29">
        <v>43952</v>
      </c>
      <c r="C173" s="30">
        <v>5919496.719999999</v>
      </c>
      <c r="D173" s="30">
        <v>1440.7649299999998</v>
      </c>
      <c r="E173" s="31">
        <v>4108.579128171866</v>
      </c>
    </row>
    <row r="174" spans="2:5" s="54" customFormat="1" ht="15">
      <c r="B174" s="29">
        <v>43983</v>
      </c>
      <c r="C174" s="30">
        <v>6942977.3599999985</v>
      </c>
      <c r="D174" s="30">
        <v>1682.80305</v>
      </c>
      <c r="E174" s="31">
        <v>4125.84072746956</v>
      </c>
    </row>
    <row r="175" spans="2:5" s="54" customFormat="1" ht="15">
      <c r="B175" s="29">
        <v>44013</v>
      </c>
      <c r="C175" s="30">
        <v>7189892.16</v>
      </c>
      <c r="D175" s="30">
        <v>1872.2956000000004</v>
      </c>
      <c r="E175" s="31">
        <v>3840.147976633604</v>
      </c>
    </row>
    <row r="176" spans="2:5" s="54" customFormat="1" ht="15">
      <c r="B176" s="29">
        <v>44044</v>
      </c>
      <c r="C176" s="30">
        <v>9085764.66</v>
      </c>
      <c r="D176" s="30">
        <v>2165.7592400000012</v>
      </c>
      <c r="E176" s="31">
        <v>4195.186838958146</v>
      </c>
    </row>
    <row r="177" spans="2:5" s="54" customFormat="1" ht="15">
      <c r="B177" s="29">
        <v>44075</v>
      </c>
      <c r="C177" s="30">
        <v>12302997.490000002</v>
      </c>
      <c r="D177" s="30">
        <v>3115.3241799999996</v>
      </c>
      <c r="E177" s="31">
        <v>3949.1869157578362</v>
      </c>
    </row>
    <row r="178" spans="2:11" ht="15">
      <c r="B178" s="29">
        <v>44105</v>
      </c>
      <c r="C178" s="30">
        <v>11833472.780000005</v>
      </c>
      <c r="D178" s="30">
        <v>2956.7518900000005</v>
      </c>
      <c r="E178" s="31">
        <v>4002.1865953723996</v>
      </c>
      <c r="F178" s="54"/>
      <c r="G178" s="54"/>
      <c r="H178" s="54"/>
      <c r="I178" s="54"/>
      <c r="J178" s="54"/>
      <c r="K178" s="54"/>
    </row>
    <row r="179" spans="2:5" s="54" customFormat="1" ht="15">
      <c r="B179" s="29">
        <v>44136</v>
      </c>
      <c r="C179" s="30">
        <v>11072340.780000005</v>
      </c>
      <c r="D179" s="30">
        <v>2764.2654200000006</v>
      </c>
      <c r="E179" s="31">
        <v>4005.5273635771227</v>
      </c>
    </row>
    <row r="180" spans="2:5" s="54" customFormat="1" ht="15">
      <c r="B180" s="32">
        <v>44166</v>
      </c>
      <c r="C180" s="33">
        <v>9705925.570000004</v>
      </c>
      <c r="D180" s="33">
        <v>2377.839540000001</v>
      </c>
      <c r="E180" s="34">
        <v>4081.8252900277726</v>
      </c>
    </row>
    <row r="181" spans="2:5" s="54" customFormat="1" ht="15">
      <c r="B181" s="29">
        <v>44197</v>
      </c>
      <c r="C181" s="30">
        <v>8312561.040000007</v>
      </c>
      <c r="D181" s="30">
        <v>2218.5690700000005</v>
      </c>
      <c r="E181" s="31">
        <v>3746.8119214336675</v>
      </c>
    </row>
    <row r="182" spans="2:5" s="54" customFormat="1" ht="15">
      <c r="B182" s="29">
        <v>44228</v>
      </c>
      <c r="C182" s="30">
        <v>6845553.640000002</v>
      </c>
      <c r="D182" s="30">
        <v>1726.7319300000008</v>
      </c>
      <c r="E182" s="31">
        <v>3964.4565094710456</v>
      </c>
    </row>
    <row r="183" spans="2:5" s="54" customFormat="1" ht="15">
      <c r="B183" s="29">
        <v>44256</v>
      </c>
      <c r="C183" s="30">
        <v>9876926.479999995</v>
      </c>
      <c r="D183" s="30">
        <v>2490.2515500000004</v>
      </c>
      <c r="E183" s="31">
        <v>3966.2364551083183</v>
      </c>
    </row>
    <row r="184" spans="2:5" s="54" customFormat="1" ht="15">
      <c r="B184" s="29">
        <v>44287</v>
      </c>
      <c r="C184" s="30">
        <v>7775783.720000001</v>
      </c>
      <c r="D184" s="30">
        <v>1829.3102600000004</v>
      </c>
      <c r="E184" s="31">
        <v>4250.66424762741</v>
      </c>
    </row>
    <row r="185" spans="2:5" s="54" customFormat="1" ht="15">
      <c r="B185" s="29">
        <v>44317</v>
      </c>
      <c r="C185" s="30">
        <v>8948696.040000001</v>
      </c>
      <c r="D185" s="30">
        <v>2142.4259800000013</v>
      </c>
      <c r="E185" s="31">
        <v>4176.898582979281</v>
      </c>
    </row>
    <row r="186" spans="2:5" s="54" customFormat="1" ht="15">
      <c r="B186" s="29">
        <v>44348</v>
      </c>
      <c r="C186" s="30">
        <v>7764532.890000005</v>
      </c>
      <c r="D186" s="30">
        <v>1813.6737700000012</v>
      </c>
      <c r="E186" s="31">
        <v>4281.107781583015</v>
      </c>
    </row>
    <row r="187" spans="2:5" s="54" customFormat="1" ht="15">
      <c r="B187" s="29">
        <v>44378</v>
      </c>
      <c r="C187" s="30">
        <v>8870026.82</v>
      </c>
      <c r="D187" s="30">
        <v>2129.1715300000005</v>
      </c>
      <c r="E187" s="31">
        <v>4165.952200196853</v>
      </c>
    </row>
    <row r="188" spans="2:5" s="54" customFormat="1" ht="15">
      <c r="B188" s="32">
        <v>44409</v>
      </c>
      <c r="C188" s="33">
        <v>8685783.370000001</v>
      </c>
      <c r="D188" s="33">
        <v>1994.41391</v>
      </c>
      <c r="E188" s="34">
        <v>4355.055551131812</v>
      </c>
    </row>
    <row r="189" spans="2:4" s="54" customFormat="1" ht="15">
      <c r="B189" s="104"/>
      <c r="D189" s="30"/>
    </row>
    <row r="190" ht="15">
      <c r="B190" s="37" t="s">
        <v>21</v>
      </c>
    </row>
  </sheetData>
  <sheetProtection/>
  <mergeCells count="1">
    <mergeCell ref="C10:D10"/>
  </mergeCells>
  <hyperlinks>
    <hyperlink ref="E10" location="Quesos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2010-05-19T14:04:06Z</cp:lastPrinted>
  <dcterms:created xsi:type="dcterms:W3CDTF">2010-03-11T18:38:35Z</dcterms:created>
  <dcterms:modified xsi:type="dcterms:W3CDTF">2021-09-06T18:24:38Z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