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5- Encuesta Lechera\2. Encueta 2019\"/>
    </mc:Choice>
  </mc:AlternateContent>
  <xr:revisionPtr revIDLastSave="0" documentId="8_{E2775950-FE3D-46A8-8E4B-F1B161818A95}" xr6:coauthVersionLast="47" xr6:coauthVersionMax="47" xr10:uidLastSave="{00000000-0000-0000-0000-000000000000}"/>
  <bookViews>
    <workbookView xWindow="30" yWindow="2640" windowWidth="17025" windowHeight="12195" xr2:uid="{C58801AC-3575-4FF5-A04B-1B0E1F980864}"/>
  </bookViews>
  <sheets>
    <sheet name="Contenidos" sheetId="4" r:id="rId1"/>
    <sheet name="Producción leche" sheetId="1" r:id="rId2"/>
    <sheet name="Tierra" sheetId="2" r:id="rId3"/>
    <sheet name="Animales lecheros" sheetId="3" r:id="rId4"/>
    <sheet name="Manejo de las vacas" sheetId="7" r:id="rId5"/>
    <sheet name="Personas" sheetId="8" r:id="rId6"/>
    <sheet name="Infraestructura" sheetId="11" r:id="rId7"/>
    <sheet name="Maquinarias" sheetId="12" r:id="rId8"/>
    <sheet name="Asistencia técnica" sheetId="5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2" l="1"/>
  <c r="E68" i="2"/>
  <c r="E77" i="2" s="1"/>
  <c r="E69" i="2"/>
  <c r="E70" i="2"/>
  <c r="E71" i="2"/>
  <c r="E72" i="2"/>
  <c r="E73" i="2"/>
  <c r="E74" i="2"/>
  <c r="E75" i="2"/>
  <c r="E76" i="2"/>
  <c r="D77" i="2"/>
  <c r="H84" i="2"/>
  <c r="H85" i="2"/>
  <c r="H86" i="2"/>
  <c r="H87" i="2"/>
  <c r="H88" i="2"/>
  <c r="H89" i="2"/>
  <c r="H90" i="2"/>
  <c r="H91" i="2"/>
  <c r="H92" i="2"/>
  <c r="H93" i="2"/>
  <c r="C94" i="2"/>
  <c r="H94" i="2" s="1"/>
  <c r="D94" i="2"/>
  <c r="E94" i="2"/>
  <c r="F94" i="2"/>
  <c r="G94" i="2"/>
  <c r="F100" i="2"/>
  <c r="F101" i="2"/>
  <c r="F102" i="2"/>
  <c r="F103" i="2"/>
  <c r="F104" i="2"/>
  <c r="F105" i="2"/>
  <c r="F106" i="2"/>
  <c r="F107" i="2"/>
  <c r="F108" i="2"/>
  <c r="F109" i="2"/>
  <c r="C110" i="2"/>
  <c r="D110" i="2"/>
  <c r="E110" i="2"/>
  <c r="F110" i="2"/>
  <c r="C22" i="1"/>
  <c r="C21" i="1"/>
  <c r="E19" i="12" l="1"/>
  <c r="E36" i="11"/>
  <c r="E35" i="11"/>
  <c r="E34" i="11"/>
  <c r="F69" i="12"/>
  <c r="F68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H57" i="12"/>
  <c r="H50" i="12"/>
  <c r="H51" i="12"/>
  <c r="H52" i="12"/>
  <c r="H53" i="12"/>
  <c r="H54" i="12"/>
  <c r="H55" i="12"/>
  <c r="H56" i="12"/>
  <c r="H58" i="12"/>
  <c r="H59" i="12"/>
  <c r="H60" i="12"/>
  <c r="H61" i="12"/>
  <c r="E18" i="12"/>
  <c r="E18" i="11"/>
  <c r="E31" i="11" l="1"/>
  <c r="E29" i="11"/>
  <c r="E32" i="11"/>
  <c r="E50" i="11"/>
  <c r="E55" i="11"/>
  <c r="E51" i="11"/>
  <c r="E52" i="11"/>
  <c r="E53" i="11"/>
  <c r="E54" i="11"/>
  <c r="E38" i="11"/>
  <c r="E39" i="11"/>
  <c r="E42" i="11"/>
  <c r="E47" i="11"/>
  <c r="E48" i="11"/>
  <c r="E40" i="11"/>
  <c r="E41" i="11"/>
  <c r="E45" i="11"/>
  <c r="E44" i="11"/>
  <c r="E19" i="11"/>
  <c r="E46" i="11"/>
  <c r="E21" i="12"/>
  <c r="E22" i="12"/>
  <c r="E23" i="12"/>
  <c r="E23" i="11"/>
  <c r="E33" i="11"/>
  <c r="E22" i="11"/>
  <c r="E26" i="11"/>
  <c r="E27" i="11"/>
  <c r="E21" i="11"/>
  <c r="E25" i="11"/>
  <c r="E28" i="11"/>
  <c r="E178" i="8"/>
  <c r="F211" i="8"/>
  <c r="H194" i="8"/>
  <c r="E110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1" i="8"/>
  <c r="F154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55" i="8"/>
  <c r="H144" i="8"/>
  <c r="H145" i="8"/>
  <c r="H146" i="8"/>
  <c r="H147" i="8"/>
  <c r="H143" i="8"/>
  <c r="H142" i="8"/>
  <c r="H141" i="8"/>
  <c r="H140" i="8"/>
  <c r="H139" i="8"/>
  <c r="H138" i="8"/>
  <c r="H137" i="8"/>
  <c r="H136" i="8"/>
  <c r="H135" i="8"/>
  <c r="H132" i="8"/>
  <c r="H133" i="8"/>
  <c r="E19" i="8"/>
  <c r="H49" i="8"/>
  <c r="F79" i="8"/>
  <c r="F53" i="8"/>
  <c r="F57" i="8" s="1"/>
  <c r="E53" i="8"/>
  <c r="E57" i="8" s="1"/>
  <c r="D53" i="8"/>
  <c r="D57" i="8" s="1"/>
  <c r="C53" i="8"/>
  <c r="C57" i="8" s="1"/>
  <c r="F83" i="8"/>
  <c r="F87" i="8" s="1"/>
  <c r="E83" i="8"/>
  <c r="E87" i="8" s="1"/>
  <c r="D83" i="8"/>
  <c r="D87" i="8" s="1"/>
  <c r="C83" i="8"/>
  <c r="C87" i="8" s="1"/>
  <c r="E23" i="8"/>
  <c r="E22" i="8"/>
  <c r="E21" i="8"/>
  <c r="E25" i="8" s="1"/>
  <c r="H53" i="8"/>
  <c r="H57" i="8" s="1"/>
  <c r="G53" i="8"/>
  <c r="G57" i="8" s="1"/>
  <c r="E183" i="8" l="1"/>
  <c r="E181" i="8"/>
  <c r="E182" i="8"/>
  <c r="E184" i="8"/>
  <c r="E185" i="8"/>
  <c r="E186" i="8"/>
  <c r="E187" i="8"/>
  <c r="E180" i="8"/>
  <c r="E188" i="8"/>
  <c r="E33" i="8"/>
  <c r="E30" i="8"/>
  <c r="E34" i="8"/>
  <c r="E29" i="8"/>
  <c r="E26" i="8"/>
  <c r="E39" i="8"/>
  <c r="E40" i="8"/>
  <c r="E31" i="8"/>
  <c r="E35" i="8"/>
  <c r="E36" i="8"/>
  <c r="E37" i="8"/>
  <c r="E38" i="8"/>
  <c r="E27" i="8"/>
  <c r="F78" i="8"/>
  <c r="H48" i="8"/>
  <c r="E18" i="8"/>
  <c r="F134" i="7" l="1"/>
  <c r="F129" i="7"/>
  <c r="H76" i="7"/>
  <c r="H77" i="7"/>
  <c r="H82" i="7"/>
  <c r="H83" i="7"/>
  <c r="H85" i="7"/>
  <c r="F135" i="7"/>
  <c r="F136" i="7"/>
  <c r="F138" i="7"/>
  <c r="E128" i="7"/>
  <c r="D128" i="7"/>
  <c r="C128" i="7"/>
  <c r="E137" i="7"/>
  <c r="D137" i="7"/>
  <c r="C137" i="7"/>
  <c r="G84" i="7"/>
  <c r="F84" i="7"/>
  <c r="E84" i="7"/>
  <c r="D84" i="7"/>
  <c r="C84" i="7"/>
  <c r="H74" i="7"/>
  <c r="H73" i="7"/>
  <c r="D75" i="7"/>
  <c r="E75" i="7"/>
  <c r="F75" i="7"/>
  <c r="G75" i="7"/>
  <c r="C75" i="7"/>
  <c r="D25" i="3"/>
  <c r="C25" i="3"/>
  <c r="F50" i="2"/>
  <c r="F49" i="2"/>
  <c r="F48" i="2"/>
  <c r="F47" i="2"/>
  <c r="F46" i="2"/>
  <c r="H72" i="7"/>
  <c r="H92" i="5"/>
  <c r="H36" i="5"/>
  <c r="P65" i="3"/>
  <c r="H65" i="3"/>
  <c r="E51" i="1"/>
  <c r="D51" i="1"/>
  <c r="C51" i="1"/>
  <c r="G39" i="1"/>
  <c r="F39" i="1"/>
  <c r="E39" i="1"/>
  <c r="D39" i="1"/>
  <c r="C39" i="1"/>
  <c r="F125" i="7"/>
  <c r="H32" i="3"/>
  <c r="D31" i="7"/>
  <c r="C31" i="7"/>
  <c r="D22" i="7"/>
  <c r="C22" i="7"/>
  <c r="E24" i="7"/>
  <c r="E30" i="7"/>
  <c r="E32" i="7"/>
  <c r="E23" i="7"/>
  <c r="E28" i="7"/>
  <c r="E19" i="7"/>
  <c r="E25" i="7" s="1"/>
  <c r="E20" i="7"/>
  <c r="E21" i="7"/>
  <c r="E29" i="7"/>
  <c r="F126" i="7"/>
  <c r="F127" i="7"/>
  <c r="F130" i="7"/>
  <c r="H39" i="5" l="1"/>
  <c r="H38" i="5"/>
  <c r="H40" i="5"/>
  <c r="H48" i="5"/>
  <c r="H43" i="5"/>
  <c r="H47" i="5"/>
  <c r="H46" i="5"/>
  <c r="H42" i="5"/>
  <c r="H44" i="5"/>
  <c r="H84" i="7"/>
  <c r="F137" i="7"/>
  <c r="H75" i="7"/>
  <c r="F128" i="7"/>
  <c r="E27" i="7"/>
  <c r="E22" i="7"/>
  <c r="E26" i="7" s="1"/>
  <c r="E31" i="7"/>
  <c r="E52" i="7" s="1"/>
  <c r="E41" i="7" l="1"/>
  <c r="E65" i="7"/>
  <c r="E61" i="7"/>
  <c r="E62" i="7"/>
  <c r="E63" i="7"/>
  <c r="E64" i="7"/>
  <c r="E59" i="7"/>
  <c r="E47" i="7"/>
  <c r="E53" i="7"/>
  <c r="E54" i="7"/>
  <c r="E36" i="7"/>
  <c r="E48" i="7"/>
  <c r="E42" i="7"/>
  <c r="E43" i="7"/>
  <c r="E46" i="7"/>
  <c r="E39" i="7"/>
  <c r="E38" i="7"/>
  <c r="E51" i="7"/>
  <c r="E35" i="7"/>
  <c r="E44" i="7"/>
  <c r="E57" i="7"/>
  <c r="E49" i="7"/>
  <c r="E58" i="7"/>
  <c r="E56" i="7"/>
  <c r="E34" i="7"/>
  <c r="E37" i="7"/>
  <c r="F111" i="5"/>
  <c r="E73" i="5"/>
  <c r="F53" i="5"/>
  <c r="F57" i="5" l="1"/>
  <c r="F65" i="5"/>
  <c r="F55" i="5"/>
  <c r="F64" i="5"/>
  <c r="F63" i="5"/>
  <c r="F61" i="5"/>
  <c r="F59" i="5"/>
  <c r="F60" i="5"/>
  <c r="F56" i="5"/>
  <c r="E18" i="5"/>
  <c r="E20" i="5" l="1"/>
  <c r="E28" i="5"/>
  <c r="E30" i="5"/>
  <c r="E29" i="5"/>
  <c r="E77" i="5"/>
  <c r="E78" i="5"/>
  <c r="E75" i="5"/>
  <c r="E76" i="5"/>
  <c r="E79" i="5"/>
  <c r="E80" i="5"/>
  <c r="E86" i="5"/>
  <c r="E81" i="5"/>
  <c r="E83" i="5"/>
  <c r="E85" i="5"/>
  <c r="E82" i="5"/>
  <c r="E84" i="5"/>
  <c r="E26" i="5"/>
  <c r="E21" i="5"/>
  <c r="E25" i="5"/>
  <c r="E24" i="5"/>
  <c r="E22" i="5"/>
  <c r="H33" i="3" l="1"/>
  <c r="F16" i="2"/>
  <c r="F17" i="2"/>
  <c r="F19" i="2"/>
  <c r="C20" i="2"/>
  <c r="D20" i="2"/>
  <c r="D21" i="2" s="1"/>
  <c r="M86" i="3"/>
  <c r="L86" i="3"/>
  <c r="K86" i="3"/>
  <c r="E86" i="3"/>
  <c r="D86" i="3"/>
  <c r="C86" i="3"/>
  <c r="M85" i="3"/>
  <c r="L85" i="3"/>
  <c r="K85" i="3"/>
  <c r="E85" i="3"/>
  <c r="D85" i="3"/>
  <c r="C85" i="3"/>
  <c r="M84" i="3"/>
  <c r="L84" i="3"/>
  <c r="K84" i="3"/>
  <c r="E84" i="3"/>
  <c r="D84" i="3"/>
  <c r="C84" i="3"/>
  <c r="M83" i="3"/>
  <c r="L83" i="3"/>
  <c r="K83" i="3"/>
  <c r="E83" i="3"/>
  <c r="D83" i="3"/>
  <c r="C83" i="3"/>
  <c r="M82" i="3"/>
  <c r="L82" i="3"/>
  <c r="K82" i="3"/>
  <c r="E82" i="3"/>
  <c r="D82" i="3"/>
  <c r="C82" i="3"/>
  <c r="M81" i="3"/>
  <c r="L81" i="3"/>
  <c r="K81" i="3"/>
  <c r="E81" i="3"/>
  <c r="D81" i="3"/>
  <c r="C81" i="3"/>
  <c r="M80" i="3"/>
  <c r="L80" i="3"/>
  <c r="K80" i="3"/>
  <c r="E80" i="3"/>
  <c r="D80" i="3"/>
  <c r="C80" i="3"/>
  <c r="O72" i="3"/>
  <c r="N72" i="3"/>
  <c r="M72" i="3"/>
  <c r="L72" i="3"/>
  <c r="K72" i="3"/>
  <c r="G72" i="3"/>
  <c r="F72" i="3"/>
  <c r="E72" i="3"/>
  <c r="D72" i="3"/>
  <c r="C72" i="3"/>
  <c r="O71" i="3"/>
  <c r="N71" i="3"/>
  <c r="M71" i="3"/>
  <c r="L71" i="3"/>
  <c r="K71" i="3"/>
  <c r="G71" i="3"/>
  <c r="F71" i="3"/>
  <c r="E71" i="3"/>
  <c r="D71" i="3"/>
  <c r="C71" i="3"/>
  <c r="O70" i="3"/>
  <c r="N70" i="3"/>
  <c r="M70" i="3"/>
  <c r="L70" i="3"/>
  <c r="K70" i="3"/>
  <c r="G70" i="3"/>
  <c r="F70" i="3"/>
  <c r="E70" i="3"/>
  <c r="D70" i="3"/>
  <c r="C70" i="3"/>
  <c r="O69" i="3"/>
  <c r="N69" i="3"/>
  <c r="M69" i="3"/>
  <c r="L69" i="3"/>
  <c r="K69" i="3"/>
  <c r="G69" i="3"/>
  <c r="F69" i="3"/>
  <c r="E69" i="3"/>
  <c r="D69" i="3"/>
  <c r="C69" i="3"/>
  <c r="O68" i="3"/>
  <c r="N68" i="3"/>
  <c r="M68" i="3"/>
  <c r="L68" i="3"/>
  <c r="K68" i="3"/>
  <c r="G68" i="3"/>
  <c r="F68" i="3"/>
  <c r="E68" i="3"/>
  <c r="D68" i="3"/>
  <c r="C68" i="3"/>
  <c r="O67" i="3"/>
  <c r="N67" i="3"/>
  <c r="M67" i="3"/>
  <c r="L67" i="3"/>
  <c r="K67" i="3"/>
  <c r="G67" i="3"/>
  <c r="F67" i="3"/>
  <c r="E67" i="3"/>
  <c r="D67" i="3"/>
  <c r="C67" i="3"/>
  <c r="O66" i="3"/>
  <c r="N66" i="3"/>
  <c r="M66" i="3"/>
  <c r="L66" i="3"/>
  <c r="K66" i="3"/>
  <c r="G66" i="3"/>
  <c r="F66" i="3"/>
  <c r="E66" i="3"/>
  <c r="D66" i="3"/>
  <c r="C66" i="3"/>
  <c r="M54" i="3"/>
  <c r="L54" i="3"/>
  <c r="K54" i="3"/>
  <c r="E54" i="3"/>
  <c r="D54" i="3"/>
  <c r="C54" i="3"/>
  <c r="N53" i="3"/>
  <c r="F53" i="3"/>
  <c r="N52" i="3"/>
  <c r="F52" i="3"/>
  <c r="N51" i="3"/>
  <c r="F51" i="3"/>
  <c r="N50" i="3"/>
  <c r="F50" i="3"/>
  <c r="N49" i="3"/>
  <c r="F49" i="3"/>
  <c r="N48" i="3"/>
  <c r="F48" i="3"/>
  <c r="N47" i="3"/>
  <c r="F47" i="3"/>
  <c r="O40" i="3"/>
  <c r="N40" i="3"/>
  <c r="M40" i="3"/>
  <c r="L40" i="3"/>
  <c r="K40" i="3"/>
  <c r="G40" i="3"/>
  <c r="F40" i="3"/>
  <c r="E40" i="3"/>
  <c r="D40" i="3"/>
  <c r="C40" i="3"/>
  <c r="P39" i="3"/>
  <c r="H39" i="3"/>
  <c r="P38" i="3"/>
  <c r="H38" i="3"/>
  <c r="P37" i="3"/>
  <c r="H37" i="3"/>
  <c r="P36" i="3"/>
  <c r="H36" i="3"/>
  <c r="P35" i="3"/>
  <c r="H35" i="3"/>
  <c r="P34" i="3"/>
  <c r="H34" i="3"/>
  <c r="P33" i="3"/>
  <c r="P32" i="3"/>
  <c r="N24" i="3"/>
  <c r="F24" i="3"/>
  <c r="N23" i="3"/>
  <c r="F23" i="3"/>
  <c r="N22" i="3"/>
  <c r="F22" i="3"/>
  <c r="F21" i="3"/>
  <c r="N20" i="3"/>
  <c r="F20" i="3"/>
  <c r="N18" i="3"/>
  <c r="F18" i="3"/>
  <c r="E55" i="2"/>
  <c r="E56" i="2" s="1"/>
  <c r="D55" i="2"/>
  <c r="D56" i="2" s="1"/>
  <c r="C55" i="2"/>
  <c r="C56" i="2" s="1"/>
  <c r="F53" i="2"/>
  <c r="F52" i="2"/>
  <c r="F51" i="2"/>
  <c r="G38" i="2"/>
  <c r="G37" i="2" s="1"/>
  <c r="F38" i="2"/>
  <c r="F37" i="2" s="1"/>
  <c r="E38" i="2"/>
  <c r="E37" i="2" s="1"/>
  <c r="D38" i="2"/>
  <c r="D39" i="2" s="1"/>
  <c r="C38" i="2"/>
  <c r="C39" i="2" s="1"/>
  <c r="H33" i="2"/>
  <c r="H32" i="2"/>
  <c r="H31" i="2"/>
  <c r="H30" i="2"/>
  <c r="H29" i="2"/>
  <c r="H36" i="2"/>
  <c r="H35" i="2"/>
  <c r="H34" i="2"/>
  <c r="H28" i="2"/>
  <c r="F17" i="1"/>
  <c r="F18" i="1"/>
  <c r="F19" i="1"/>
  <c r="D21" i="1"/>
  <c r="D22" i="1" s="1"/>
  <c r="H34" i="1"/>
  <c r="H35" i="1"/>
  <c r="H36" i="1"/>
  <c r="H37" i="1"/>
  <c r="H38" i="1"/>
  <c r="C40" i="1"/>
  <c r="D40" i="1"/>
  <c r="E40" i="1"/>
  <c r="F40" i="1"/>
  <c r="G40" i="1"/>
  <c r="F46" i="1"/>
  <c r="F47" i="1"/>
  <c r="F48" i="1"/>
  <c r="F49" i="1"/>
  <c r="F50" i="1"/>
  <c r="C52" i="1"/>
  <c r="D52" i="1"/>
  <c r="E52" i="1"/>
  <c r="F21" i="1" l="1"/>
  <c r="F22" i="1" s="1"/>
  <c r="F51" i="1"/>
  <c r="F52" i="1" s="1"/>
  <c r="H39" i="1"/>
  <c r="H40" i="1" s="1"/>
  <c r="N85" i="3"/>
  <c r="F54" i="3"/>
  <c r="L25" i="3"/>
  <c r="K25" i="3"/>
  <c r="G73" i="3"/>
  <c r="H71" i="3"/>
  <c r="L87" i="3"/>
  <c r="H40" i="3"/>
  <c r="H69" i="3"/>
  <c r="F86" i="3"/>
  <c r="M87" i="3"/>
  <c r="P68" i="3"/>
  <c r="L73" i="3"/>
  <c r="F85" i="3"/>
  <c r="M73" i="3"/>
  <c r="K73" i="3"/>
  <c r="N86" i="3"/>
  <c r="C73" i="3"/>
  <c r="N73" i="3"/>
  <c r="C87" i="3"/>
  <c r="D73" i="3"/>
  <c r="O73" i="3"/>
  <c r="D87" i="3"/>
  <c r="F25" i="3"/>
  <c r="E73" i="3"/>
  <c r="E87" i="3"/>
  <c r="P40" i="3"/>
  <c r="N54" i="3"/>
  <c r="F73" i="3"/>
  <c r="K87" i="3"/>
  <c r="F19" i="3"/>
  <c r="G39" i="2"/>
  <c r="C54" i="2"/>
  <c r="D54" i="2"/>
  <c r="E54" i="2"/>
  <c r="F18" i="2"/>
  <c r="C21" i="2"/>
  <c r="E39" i="2"/>
  <c r="F39" i="2"/>
  <c r="N19" i="3"/>
  <c r="P66" i="3"/>
  <c r="P70" i="3"/>
  <c r="P72" i="3"/>
  <c r="H66" i="3"/>
  <c r="H68" i="3"/>
  <c r="H70" i="3"/>
  <c r="H72" i="3"/>
  <c r="F80" i="3"/>
  <c r="F81" i="3"/>
  <c r="F82" i="3"/>
  <c r="F83" i="3"/>
  <c r="F84" i="3"/>
  <c r="P67" i="3"/>
  <c r="P69" i="3"/>
  <c r="P71" i="3"/>
  <c r="H67" i="3"/>
  <c r="N80" i="3"/>
  <c r="N81" i="3"/>
  <c r="N82" i="3"/>
  <c r="N83" i="3"/>
  <c r="N84" i="3"/>
  <c r="F55" i="2"/>
  <c r="F56" i="2" s="1"/>
  <c r="C37" i="2"/>
  <c r="H38" i="2"/>
  <c r="H39" i="2" s="1"/>
  <c r="D37" i="2"/>
  <c r="M25" i="3" l="1"/>
  <c r="N25" i="3" s="1"/>
  <c r="F87" i="3"/>
  <c r="N87" i="3"/>
  <c r="P73" i="3"/>
  <c r="H73" i="3"/>
  <c r="F54" i="2"/>
  <c r="F20" i="2"/>
  <c r="F21" i="2" s="1"/>
  <c r="H37" i="2"/>
  <c r="N21" i="3" l="1"/>
</calcChain>
</file>

<file path=xl/sharedStrings.xml><?xml version="1.0" encoding="utf-8"?>
<sst xmlns="http://schemas.openxmlformats.org/spreadsheetml/2006/main" count="1046" uniqueCount="302">
  <si>
    <t>Cantidad de establecimientos (*)</t>
  </si>
  <si>
    <t>Total</t>
  </si>
  <si>
    <t>*: Agrupados por RUT</t>
  </si>
  <si>
    <t>2- Remitente considera productores que remitieron más del 75% de la leche comercializada. Quesería artesanal son quienes elaboran quesos en sus establecimientos y pueden remitir leche. El resto de la lechería incluye departamentos no encuestados.</t>
  </si>
  <si>
    <t>1- Los deparamentos encuestados fueron: Canelones, Colonia, Flores, Florida, Paysandú, Río Negro, San José y Soriando.</t>
  </si>
  <si>
    <t>Notas:</t>
  </si>
  <si>
    <t>Total (**)</t>
  </si>
  <si>
    <t>Resto de la lechería</t>
  </si>
  <si>
    <t>Quesería artesanal</t>
  </si>
  <si>
    <t>Remitente</t>
  </si>
  <si>
    <t>Tipo</t>
  </si>
  <si>
    <t>Superficie total (has) por tipo de tenencia y uso según tipo de establecimiento para el ejercicio 2018/2019</t>
  </si>
  <si>
    <t>Superficie en propiedad</t>
  </si>
  <si>
    <t>Superficie en arrendamiento</t>
  </si>
  <si>
    <t>Superficie ocupada y en otras formas</t>
  </si>
  <si>
    <t>Superficie total (has)</t>
  </si>
  <si>
    <t>Superficie promedio total (has)</t>
  </si>
  <si>
    <t>Superficie total (has) por tipo de tenencia y uso según estrato de remitente ejercicio 2018/2019</t>
  </si>
  <si>
    <t>Superficie destinada a las vacas masa</t>
  </si>
  <si>
    <t xml:space="preserve">Superficie destinada a la recría </t>
  </si>
  <si>
    <t>Superficie destinada a otros usos</t>
  </si>
  <si>
    <t>Desperdicios</t>
  </si>
  <si>
    <t>Superficie en propiedad comprada a particular</t>
  </si>
  <si>
    <t>Superficie en propiedad comprada al INC</t>
  </si>
  <si>
    <t>Superficie en arrendamiento a particular</t>
  </si>
  <si>
    <t>Superficie en arrendamiento al INC</t>
  </si>
  <si>
    <t>Superficie total (has) por tipo de tenencia y uso según estrato de quesería ejercicio 2018/2019</t>
  </si>
  <si>
    <t>Composición del rodeo lechero a comienzo del ejercicio 2018/2019</t>
  </si>
  <si>
    <t>Composición del rodeo lechero a final del ejercicio 2018/2019</t>
  </si>
  <si>
    <t>Cantidad de animales lecheros  propios y ajenos dentro del establecimiento totales según tipo establecimiento al 01/07/2018</t>
  </si>
  <si>
    <t>Cantidad de animales lecheros  propios y ajenos dentro del establecimiento totales según tipo establecimiento al 30/06/2019</t>
  </si>
  <si>
    <t>Cantidad de productores</t>
  </si>
  <si>
    <t>Vacas en ordeñe</t>
  </si>
  <si>
    <t>Vacas secas</t>
  </si>
  <si>
    <t>Terneras</t>
  </si>
  <si>
    <t>Terneros</t>
  </si>
  <si>
    <t>Toros</t>
  </si>
  <si>
    <t>Cantidad de animales lecheros  propios y ajenos dentro del establecimiento totales de remitentes según estrato al 01/07/2018</t>
  </si>
  <si>
    <t>Cantidad de animales lecheros  propios y ajenos dentro del establecimiento totales de remitentes según estrato al 30/06/2019</t>
  </si>
  <si>
    <t>Estratos de producción litros anuales remitentes</t>
  </si>
  <si>
    <t>Vaquillonas 1 a 2</t>
  </si>
  <si>
    <t>Cantidad de animales lecheros  propios y ajenos dentro del establecimiento totales de queserías según estrato al 01/07/2018</t>
  </si>
  <si>
    <t>Cantidad de animales lecheros  propios y ajenos dentro del establecimiento totales de queserías según estrato al 30/06/2019</t>
  </si>
  <si>
    <t>Estratos de producción litros anuales quesería</t>
  </si>
  <si>
    <t>Cantidad de animales lecheros propios y ajenos dentro del establecimiento promedio por remitente según estrato al 01/07/2018</t>
  </si>
  <si>
    <t>Cantidad de animales lecheros propios y ajenos dentro del establecimiento promedio por productor remitente según estrato al 30/06/2019</t>
  </si>
  <si>
    <t>Cantidad de animales lecheros propios y ajenos dentro del establecimiento  promedio por quesería según estrato al 01/07/2018</t>
  </si>
  <si>
    <t>Cantidad de animales lecheros propios y ajenos dentro del establecimiento  promedio por productor quesero según estrato al 30/06/2019</t>
  </si>
  <si>
    <t>** Rodeo Total: Estadísiticas del Sector 2019</t>
  </si>
  <si>
    <t>** Superficies totales Anuario DIEA 2019</t>
  </si>
  <si>
    <t>**: Totales leche: Anuario de DIEA ejercicio 2018/2019</t>
  </si>
  <si>
    <t>Producción de leche</t>
  </si>
  <si>
    <t>Volver a Contenidos</t>
  </si>
  <si>
    <t>Caracterización de la asistencia técnica para el ejercicio 2018/2019</t>
  </si>
  <si>
    <t>Total encuesta</t>
  </si>
  <si>
    <t xml:space="preserve">Asistencia técnica agronómica (ATA) </t>
  </si>
  <si>
    <t>_ No tiene ATA (%)</t>
  </si>
  <si>
    <t>_ ATA Puntual (%)</t>
  </si>
  <si>
    <t>_ ATA Continua (%)</t>
  </si>
  <si>
    <t xml:space="preserve">Asistencia técnica veterinaria (ATV) </t>
  </si>
  <si>
    <t>_ No tiene ATV (%)</t>
  </si>
  <si>
    <t>_ ATV Puntual (%)</t>
  </si>
  <si>
    <t>_ ATV Continua (%)</t>
  </si>
  <si>
    <t>Calidad de leche</t>
  </si>
  <si>
    <t>Sanidad animal</t>
  </si>
  <si>
    <t>Reproducción</t>
  </si>
  <si>
    <t>Asistencia técnica</t>
  </si>
  <si>
    <t>Cantidad de establecimientos</t>
  </si>
  <si>
    <t>Porcentaje de establecimientos remitenes por estrato de producción y según situación ejercicio 2018/2019</t>
  </si>
  <si>
    <t>Porcentaje de establecimientos queseros por estrato de producción y según situación ejercicio 2018/2019</t>
  </si>
  <si>
    <t>Porcentaje de establecimientos por tipo de asistencia técnica y según situación ejercicio 2018/2019</t>
  </si>
  <si>
    <t>Porcentaje de establecimientos por temática de asesoramiento para el ejercicio 2018/2019</t>
  </si>
  <si>
    <t>Porcentaje de establecimientos remitentes por temática de asesoramiento según estrato para el ejercicio 2018/2019</t>
  </si>
  <si>
    <t>Porcentaje de establecimientos queseros por temática de asesoramiento según estrato para el ejercicio 2018/2019</t>
  </si>
  <si>
    <t>Alimentación - dietas</t>
  </si>
  <si>
    <t>Bienestar animal</t>
  </si>
  <si>
    <t>Gestión económico- financiera</t>
  </si>
  <si>
    <t>Manejo del pasto</t>
  </si>
  <si>
    <t>Mastitis</t>
  </si>
  <si>
    <t>Riego</t>
  </si>
  <si>
    <t>Siembra y cosecha</t>
  </si>
  <si>
    <t>Sistema de gestión de efluentes</t>
  </si>
  <si>
    <t>Tecnología de cultivos y pasturas/uso del suelo</t>
  </si>
  <si>
    <t>Cultivo para grano</t>
  </si>
  <si>
    <t>Verdeo de invierno</t>
  </si>
  <si>
    <t>Praderas permanentes 2018</t>
  </si>
  <si>
    <t>Praderas permanentes 2019</t>
  </si>
  <si>
    <t>Praderas permanentes 2017</t>
  </si>
  <si>
    <t>Superficie total del estrato (ha) por uso según estrato de remitente ejercicio 2018/2019</t>
  </si>
  <si>
    <t>Superficie total del estrato (ha) por uso según estrato de quesería ejercicio 2018/2019</t>
  </si>
  <si>
    <t>Superficie total del estrato (ha) por uso según tipo de establecimiento ejercicio 2018/2019</t>
  </si>
  <si>
    <t>Praderas permanentes 2016 o anterior</t>
  </si>
  <si>
    <t>Campo natural pastoreable</t>
  </si>
  <si>
    <t>Otros (desperdicios, montes, casas, etc.)</t>
  </si>
  <si>
    <t>Rastrojos y barbechos</t>
  </si>
  <si>
    <t>Superficie total</t>
  </si>
  <si>
    <t>Partos vaquillonas</t>
  </si>
  <si>
    <t>Partos Vacas</t>
  </si>
  <si>
    <t>Terneras y terneros nacidos</t>
  </si>
  <si>
    <t>Vacas refugadas por viejas</t>
  </si>
  <si>
    <t>Vacas secas 01/07/2018</t>
  </si>
  <si>
    <t>Vacas en ordeñe 01/07/2018</t>
  </si>
  <si>
    <t>Cantidad de animales y principales indicadores según tipo de establecimiento</t>
  </si>
  <si>
    <t>Vacas refugadas por otras razones</t>
  </si>
  <si>
    <t>Partos totales</t>
  </si>
  <si>
    <t>Vacas masa totales 01/07/2018</t>
  </si>
  <si>
    <t>1- Menos de 127.000</t>
  </si>
  <si>
    <t>2- 127.000 a 244.500</t>
  </si>
  <si>
    <t>3- 244.500 a 444.000</t>
  </si>
  <si>
    <t>4- 444.000 a 925.000</t>
  </si>
  <si>
    <t>5- Más de 925.000</t>
  </si>
  <si>
    <t>3- Más de 244.500</t>
  </si>
  <si>
    <t>_ No tiene ATC (%)</t>
  </si>
  <si>
    <t>Asistencia contable (ATC)</t>
  </si>
  <si>
    <t>_ ATC Puntual (%)</t>
  </si>
  <si>
    <t>_ ATC Continua (%)</t>
  </si>
  <si>
    <t>Establecimientos que consideran que tienen aspectos a mejorar en reproducción (%)</t>
  </si>
  <si>
    <t>Edad primer servicio promedio de establecimientos que registran (meses)</t>
  </si>
  <si>
    <t>Porcentaje de vacas preñadas en el primer servicio (%)</t>
  </si>
  <si>
    <t>Cantidad de animales y principales indicadores según estrato de establecimientos remitentes</t>
  </si>
  <si>
    <t>Cantidad de animales y principales indicadores según estrato de quesería artesanal</t>
  </si>
  <si>
    <t>Manejo de las vacas y vaquillonas</t>
  </si>
  <si>
    <t>_ Productoras y productores</t>
  </si>
  <si>
    <t>_ Todos los trabajadores familiares</t>
  </si>
  <si>
    <t>*: Declararon trabajar 2 o más horas por día</t>
  </si>
  <si>
    <t>Cantidad de personas que conforman el núcleo familiar</t>
  </si>
  <si>
    <t>Cantidad de asalariados zafrales</t>
  </si>
  <si>
    <t>Jornales contratados totales</t>
  </si>
  <si>
    <t>Cantidad de asalariados y asalariadas permanentes</t>
  </si>
  <si>
    <t>_ Ordeñadores manejo de VO y/o tareas del tambo</t>
  </si>
  <si>
    <t>_ Capataces, organización del trabajo</t>
  </si>
  <si>
    <t>_ Peones generales</t>
  </si>
  <si>
    <t>_  Tractorista, maquinista, cultivos, mantenimiento maquinaria</t>
  </si>
  <si>
    <t>_ Manejo del ganado de cría y/o recría</t>
  </si>
  <si>
    <t>_ Manejo del mixer o distribucion de forrajes y concentrados</t>
  </si>
  <si>
    <t>_ Tareas administrativas</t>
  </si>
  <si>
    <t>_ Tareas de dirección</t>
  </si>
  <si>
    <t>_ Manejo reproductivo, inseminación artificial</t>
  </si>
  <si>
    <t>_ Elaboracion del queso</t>
  </si>
  <si>
    <t>_ Otras actividades</t>
  </si>
  <si>
    <t>Cantidad de asalariadas y asalariados zafrales</t>
  </si>
  <si>
    <t>Caracterización de las personas salariadas que trabajan en las queserías ejercicio 2018/2019</t>
  </si>
  <si>
    <t>Caracterización de las personas asalariadas que trabajan en los establecimientos remitentes ejercicio 2018/2019</t>
  </si>
  <si>
    <t>Caracterización de las personas de la familia que trabajan en los establecimientos  remitentes ejercicio 2018/2019</t>
  </si>
  <si>
    <t>Caracterización de las personas asalariadas que trabajan en los establecimientos por tipo ejercicio 2018/2019</t>
  </si>
  <si>
    <t>Caracterización de las personas de la familia que trabajan en los establecimientos por tipo ejercicio 2018/2019</t>
  </si>
  <si>
    <t>Personas de la familia y asalariados que trabajan en los establecimientos</t>
  </si>
  <si>
    <t>Capacitación de las personas que trabajan en los establecimientos remitentes ejercicio 2018/2019</t>
  </si>
  <si>
    <t>Capacitación de las personas que trabajan en las queserías 2018/2019</t>
  </si>
  <si>
    <t>_ Alimentación</t>
  </si>
  <si>
    <t>_ Manejo del pastoreo</t>
  </si>
  <si>
    <t>_ Inseminación</t>
  </si>
  <si>
    <t>_ Mastitis</t>
  </si>
  <si>
    <t>_ Guacheras</t>
  </si>
  <si>
    <t>_ Bienestar animal</t>
  </si>
  <si>
    <t>_ Detección de celos</t>
  </si>
  <si>
    <t>_ Siembra y cosecha</t>
  </si>
  <si>
    <t>_ Otras</t>
  </si>
  <si>
    <t>Habilidades en las que desea capacitar a su equipo de trabajo  (% del total de respuestas):</t>
  </si>
  <si>
    <t>Capacitación de las personas que trabajanpor tipo ejercicio 2018/2019</t>
  </si>
  <si>
    <t>_ Primaria incompleta</t>
  </si>
  <si>
    <t>_ Primaria completa</t>
  </si>
  <si>
    <t>_ Secundaria incompleta</t>
  </si>
  <si>
    <t>_ Secundaria completa</t>
  </si>
  <si>
    <t>_Técnica incompleta</t>
  </si>
  <si>
    <t>_ Técnica completa</t>
  </si>
  <si>
    <t>_ Universitaria incompleta</t>
  </si>
  <si>
    <t>_ Universitaria completa</t>
  </si>
  <si>
    <t>Núcleo familiar trabajador (% personas):</t>
  </si>
  <si>
    <t>_ Personas que residen en los establecimientos</t>
  </si>
  <si>
    <t xml:space="preserve">_ Personas remuneradas </t>
  </si>
  <si>
    <t>_ Mujeres</t>
  </si>
  <si>
    <t>_ Familiares (sin productores/as)</t>
  </si>
  <si>
    <t>Edad promedio de personas de la familia que trabajan:</t>
  </si>
  <si>
    <t>Cantidad de personas de la familia que trabajan (*):</t>
  </si>
  <si>
    <t>Mayor nivel educativo alcanzado (% personas):</t>
  </si>
  <si>
    <t>Cantidad de personas asalariadas permanentes por actividad:</t>
  </si>
  <si>
    <t>Indicadores promedio por sala de todas las salas:</t>
  </si>
  <si>
    <t>_ Cantidad de lotes</t>
  </si>
  <si>
    <t>_ Órganos</t>
  </si>
  <si>
    <t>_ Cantidad de ordeñadores/as y vaqueros/as</t>
  </si>
  <si>
    <t>Indicadores promedio de la sala principal:</t>
  </si>
  <si>
    <t>_ Cantidad de horas lleva el ordeñe en el pico de primavera</t>
  </si>
  <si>
    <t>_ Cantidad máxima de vacas ordeñadas en el pico de primavera</t>
  </si>
  <si>
    <t>_ Capacidad de frío</t>
  </si>
  <si>
    <t>Tipo de sala (%)</t>
  </si>
  <si>
    <t>_ Espina de pescado (con fosa)</t>
  </si>
  <si>
    <t>_ De pasaje (sin fosa)</t>
  </si>
  <si>
    <t>_ Atadero tradicional Galpón</t>
  </si>
  <si>
    <t>Caracterización de las salas en los establecimientos queserías ejercicio 2018/2019</t>
  </si>
  <si>
    <t>Caracterización de las salas en los establecimientos remitentes ejercicio 2018/2019</t>
  </si>
  <si>
    <t>Caracterización de las salas por tipo ejercicio 2018/2019</t>
  </si>
  <si>
    <t>Establecimientos con silos aéreos</t>
  </si>
  <si>
    <t>_ Hormigón</t>
  </si>
  <si>
    <t>_ Tierra Negra</t>
  </si>
  <si>
    <t>_ Balasto</t>
  </si>
  <si>
    <t>_ Arcillas</t>
  </si>
  <si>
    <t>_ Otros</t>
  </si>
  <si>
    <t>_ Campo natural</t>
  </si>
  <si>
    <t>_ Encierro con acceso a la plaza alimentación</t>
  </si>
  <si>
    <t>_ Encierro con aros para fardos</t>
  </si>
  <si>
    <t>_ Encierro sin acceso a la plaza de alimentación</t>
  </si>
  <si>
    <t>_ Pastoreo</t>
  </si>
  <si>
    <t>_ Pradera vieja</t>
  </si>
  <si>
    <t>Cantidad de tractores totales</t>
  </si>
  <si>
    <t>_ Menos de 100 HP</t>
  </si>
  <si>
    <t>_ 100 a 120 HP</t>
  </si>
  <si>
    <t>_ Más de 120 HP</t>
  </si>
  <si>
    <t>Tractores por tamaño HP (%)</t>
  </si>
  <si>
    <t>Implementos (cantidad):</t>
  </si>
  <si>
    <t>_ Sembradora Directa</t>
  </si>
  <si>
    <t>_ Rotativa</t>
  </si>
  <si>
    <t>_ Pulverizadora tres puntos</t>
  </si>
  <si>
    <t>_ Pulverizadora de arrastre</t>
  </si>
  <si>
    <t>_ Pastera</t>
  </si>
  <si>
    <t>_ Mosquito</t>
  </si>
  <si>
    <t>_ Pala frontal</t>
  </si>
  <si>
    <t>_ Mixer</t>
  </si>
  <si>
    <t>_ Enfardadora</t>
  </si>
  <si>
    <t>_ Envolvedora</t>
  </si>
  <si>
    <t>Cantidad de camionetas</t>
  </si>
  <si>
    <t>_ Vagón forrajero</t>
  </si>
  <si>
    <t>Caracterización de las instalaciones</t>
  </si>
  <si>
    <t>Maquinarias e implementos</t>
  </si>
  <si>
    <t>Principales maquinarias e implementos por tipo ejercicio 2018/2019</t>
  </si>
  <si>
    <t>Principales maquinarias e implmentos de los establecimientos remitentes ejercicio 2018/2019</t>
  </si>
  <si>
    <t>Principales maquinarias e implmentos de  los establecimientos queserías ejercicio 2018/2019</t>
  </si>
  <si>
    <t>Cantidad de establecimientos con plaza de alimentación</t>
  </si>
  <si>
    <t>Cantidad de salas totales</t>
  </si>
  <si>
    <t>Manejo de las vacas</t>
  </si>
  <si>
    <t>Maquinaria</t>
  </si>
  <si>
    <t>Contenidos</t>
  </si>
  <si>
    <t xml:space="preserve">Tres principales áreas seleccionadas (% respuestas): </t>
  </si>
  <si>
    <t>Utilizan parches (% establecimientos)</t>
  </si>
  <si>
    <t>Vacunaron contra enfermedades reproductivas (% establecimientos)</t>
  </si>
  <si>
    <t>_ No tienen sistema</t>
  </si>
  <si>
    <t>Sistema de registros reproductivos (% de establecimientos):</t>
  </si>
  <si>
    <t>Sistema de servicio de vacas (% establecimientos):</t>
  </si>
  <si>
    <t>Sistema de servicio de vaquillonas (% establecimientos):</t>
  </si>
  <si>
    <t>Control lechero: periodicidad (% establecimientos):</t>
  </si>
  <si>
    <t>_ No realizan</t>
  </si>
  <si>
    <t>Frecuencia de realización en época de servicios de tactos o ecografías (% establecimientos):</t>
  </si>
  <si>
    <t>_ Menos de una vez por mes</t>
  </si>
  <si>
    <t>_ Una vez por mes</t>
  </si>
  <si>
    <t>_ Más de una vez al mes</t>
  </si>
  <si>
    <t>_ Menos de 8 al año</t>
  </si>
  <si>
    <t>_ 8 o más al año</t>
  </si>
  <si>
    <t>_Todos los meses</t>
  </si>
  <si>
    <t>_ Sólo toro</t>
  </si>
  <si>
    <t>_ Sólo Inseminación artificial</t>
  </si>
  <si>
    <t>_ Inseminación con repaso de toro</t>
  </si>
  <si>
    <t>_ Toro e inseminación artifical</t>
  </si>
  <si>
    <t>_ Software reproductivo</t>
  </si>
  <si>
    <t>_ Planilla electrónica</t>
  </si>
  <si>
    <t>_ Papel</t>
  </si>
  <si>
    <t xml:space="preserve">Establecimientos que registran muertes (%) </t>
  </si>
  <si>
    <t>Muerte  vacas sobre vacas iniciales ** (%)</t>
  </si>
  <si>
    <t>**: Estimadas por porcentaje de las declaradas por establecimientos con registros de muertes</t>
  </si>
  <si>
    <t>_ Lona</t>
  </si>
  <si>
    <t>_ Madera</t>
  </si>
  <si>
    <t>_ Metálicos</t>
  </si>
  <si>
    <t>Total de trabajadores familiares</t>
  </si>
  <si>
    <t>Distribución estacional de partos (% de nacimientos):</t>
  </si>
  <si>
    <t>_ Primavera: set- nov</t>
  </si>
  <si>
    <t>_ Otoño: mar- may</t>
  </si>
  <si>
    <t>_ Invierno: jun- ago</t>
  </si>
  <si>
    <t>_ Verano: dic- feb</t>
  </si>
  <si>
    <t xml:space="preserve">_ Litros de leche </t>
  </si>
  <si>
    <t>_ Piletas de efluentes</t>
  </si>
  <si>
    <t>Establecimientos con comederos automáticos</t>
  </si>
  <si>
    <t>Materiales del piso de las plazas en porcentaje de las plazas:</t>
  </si>
  <si>
    <t>Materiales de los comederos de las plazas en porcentaje de las plazas:</t>
  </si>
  <si>
    <t>Dónde van las VO cuando llueve o no hay pasto  (% sobre plazas):</t>
  </si>
  <si>
    <t>Consumo en establecimiento (humano y animal)</t>
  </si>
  <si>
    <t>Producción total de leche en litros por destino según tipo de establecimiento para el ejercicio 2018/2019</t>
  </si>
  <si>
    <t xml:space="preserve">Remisión a planta </t>
  </si>
  <si>
    <t>Industrialización en establecimiento</t>
  </si>
  <si>
    <t>Producción promedio</t>
  </si>
  <si>
    <t>Remisión a planta</t>
  </si>
  <si>
    <t>Consumo humanos</t>
  </si>
  <si>
    <t>Consumo animal</t>
  </si>
  <si>
    <t>Producción total de leche en litros por destino según estrato de quesería ejercicio 2018/2019</t>
  </si>
  <si>
    <t>Producción total de leche en litros por destino según estrato de remitentes ejercicio 2018/2019</t>
  </si>
  <si>
    <t>_Quesería artesanal  (elaboran quesos o elaboran quesos y remiten parte de su leche).</t>
  </si>
  <si>
    <t>_ Remitente (remitente exclusivo o remite que elaboran hace queso con menos del 30% de la leche) y</t>
  </si>
  <si>
    <t>Se realizó en los departamentos de: Canelones, Colonia, Flores, Florida, Paysandú, Río Negro, San José y Soriano.</t>
  </si>
  <si>
    <t>Los datos presentados no incluyen mega emprendimientos lecheros y datos de otros departamentos.</t>
  </si>
  <si>
    <t>Los datos fueron relevados de forma telefónica dada la pandemia durante el año 2020.</t>
  </si>
  <si>
    <t xml:space="preserve">Se hicieron 358 encuestas que representan 89% de los establecimientos y 81% de la leche del total del país. </t>
  </si>
  <si>
    <t xml:space="preserve">Los resultados se presentan clasificados en tipo de establecimiento: </t>
  </si>
  <si>
    <t>Y se agrupan por estrato de producción de leche anual.</t>
  </si>
  <si>
    <t>Distribución de la superficie por uso de suelo</t>
  </si>
  <si>
    <t>Superficie total y usos del suelo</t>
  </si>
  <si>
    <t>Tierra</t>
  </si>
  <si>
    <t>Animales lecheros</t>
  </si>
  <si>
    <t>Vaquillonas sin servicio (más de 2 y 1-2 años)</t>
  </si>
  <si>
    <t>Vaquillonas más de 2 sin servicio</t>
  </si>
  <si>
    <t>Personas</t>
  </si>
  <si>
    <t>Infraestructura</t>
  </si>
  <si>
    <t>Disponible en la web del INALE: www.inale.org en la Sección Estadísticas/ Uruguay / Encuesta Lechera</t>
  </si>
  <si>
    <t xml:space="preserve">Estuvo a cargo del Instituto Nacional de la Leche y la Oficina de Políticas Agropecuarias del Ministerio de Ganadería Agricultura y Pesca. </t>
  </si>
  <si>
    <t xml:space="preserve">Introducción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</si>
</sst>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0.0%"/>
    <numFmt numFmtId="168" formatCode="_-* #,##0.0_-;\-* #,##0.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193C6E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193C6E"/>
      </top>
      <bottom style="thick">
        <color rgb="FF193C6E"/>
      </bottom>
      <diagonal/>
    </border>
    <border>
      <left style="thin">
        <color indexed="64"/>
      </left>
      <right style="thin">
        <color indexed="64"/>
      </right>
      <top style="thick">
        <color rgb="FF193C6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193C6E"/>
      </bottom>
      <diagonal/>
    </border>
    <border>
      <left style="thin">
        <color indexed="64"/>
      </left>
      <right style="thin">
        <color indexed="64"/>
      </right>
      <top/>
      <bottom style="thick">
        <color rgb="FF193C6E"/>
      </bottom>
      <diagonal/>
    </border>
    <border>
      <left/>
      <right/>
      <top style="thick">
        <color rgb="FF193C6E"/>
      </top>
      <bottom style="thin">
        <color indexed="64"/>
      </bottom>
      <diagonal/>
    </border>
    <border>
      <left/>
      <right style="medium">
        <color indexed="64"/>
      </right>
      <top style="thick">
        <color rgb="FF193C6E"/>
      </top>
      <bottom/>
      <diagonal/>
    </border>
    <border>
      <left/>
      <right style="medium">
        <color indexed="64"/>
      </right>
      <top/>
      <bottom style="thick">
        <color rgb="FF193C6E"/>
      </bottom>
      <diagonal/>
    </border>
    <border>
      <left style="medium">
        <color indexed="64"/>
      </left>
      <right style="thin">
        <color indexed="64"/>
      </right>
      <top style="thick">
        <color rgb="FF193C6E"/>
      </top>
      <bottom/>
      <diagonal/>
    </border>
    <border>
      <left style="medium">
        <color rgb="FF193C6E"/>
      </left>
      <right style="thin">
        <color indexed="64"/>
      </right>
      <top style="medium">
        <color rgb="FF193C6E"/>
      </top>
      <bottom style="medium">
        <color rgb="FF193C6E"/>
      </bottom>
      <diagonal/>
    </border>
    <border>
      <left style="thin">
        <color indexed="64"/>
      </left>
      <right style="thin">
        <color indexed="64"/>
      </right>
      <top style="medium">
        <color rgb="FF193C6E"/>
      </top>
      <bottom style="medium">
        <color rgb="FF193C6E"/>
      </bottom>
      <diagonal/>
    </border>
    <border>
      <left style="thin">
        <color indexed="64"/>
      </left>
      <right style="medium">
        <color rgb="FF193C6E"/>
      </right>
      <top style="medium">
        <color rgb="FF193C6E"/>
      </top>
      <bottom style="medium">
        <color rgb="FF193C6E"/>
      </bottom>
      <diagonal/>
    </border>
    <border>
      <left style="medium">
        <color rgb="FF193C6E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193C6E"/>
      </right>
      <top/>
      <bottom/>
      <diagonal/>
    </border>
    <border>
      <left style="medium">
        <color rgb="FF193C6E"/>
      </left>
      <right style="thin">
        <color indexed="64"/>
      </right>
      <top style="thick">
        <color rgb="FF193C6E"/>
      </top>
      <bottom/>
      <diagonal/>
    </border>
    <border>
      <left style="thin">
        <color indexed="64"/>
      </left>
      <right style="medium">
        <color rgb="FF193C6E"/>
      </right>
      <top style="thick">
        <color rgb="FF193C6E"/>
      </top>
      <bottom/>
      <diagonal/>
    </border>
    <border>
      <left style="medium">
        <color rgb="FF193C6E"/>
      </left>
      <right style="thin">
        <color indexed="64"/>
      </right>
      <top style="thin">
        <color indexed="64"/>
      </top>
      <bottom style="thick">
        <color rgb="FF193C6E"/>
      </bottom>
      <diagonal/>
    </border>
    <border>
      <left style="thin">
        <color indexed="64"/>
      </left>
      <right style="medium">
        <color rgb="FF193C6E"/>
      </right>
      <top/>
      <bottom style="thick">
        <color rgb="FF193C6E"/>
      </bottom>
      <diagonal/>
    </border>
    <border>
      <left style="medium">
        <color rgb="FF193C6E"/>
      </left>
      <right/>
      <top style="thick">
        <color rgb="FF193C6E"/>
      </top>
      <bottom style="thin">
        <color indexed="64"/>
      </bottom>
      <diagonal/>
    </border>
    <border>
      <left/>
      <right style="medium">
        <color rgb="FF193C6E"/>
      </right>
      <top style="thick">
        <color rgb="FF193C6E"/>
      </top>
      <bottom/>
      <diagonal/>
    </border>
    <border>
      <left/>
      <right style="medium">
        <color rgb="FF193C6E"/>
      </right>
      <top/>
      <bottom/>
      <diagonal/>
    </border>
    <border>
      <left style="medium">
        <color rgb="FF193C6E"/>
      </left>
      <right style="thin">
        <color indexed="64"/>
      </right>
      <top/>
      <bottom style="thick">
        <color rgb="FF193C6E"/>
      </bottom>
      <diagonal/>
    </border>
    <border>
      <left/>
      <right style="medium">
        <color rgb="FF193C6E"/>
      </right>
      <top/>
      <bottom style="thick">
        <color rgb="FF193C6E"/>
      </bottom>
      <diagonal/>
    </border>
    <border>
      <left style="medium">
        <color rgb="FF193C6E"/>
      </left>
      <right style="thin">
        <color indexed="64"/>
      </right>
      <top/>
      <bottom style="medium">
        <color rgb="FF193C6E"/>
      </bottom>
      <diagonal/>
    </border>
    <border>
      <left style="thin">
        <color indexed="64"/>
      </left>
      <right style="thin">
        <color indexed="64"/>
      </right>
      <top/>
      <bottom style="medium">
        <color rgb="FF193C6E"/>
      </bottom>
      <diagonal/>
    </border>
    <border>
      <left/>
      <right style="medium">
        <color rgb="FF193C6E"/>
      </right>
      <top/>
      <bottom style="medium">
        <color rgb="FF193C6E"/>
      </bottom>
      <diagonal/>
    </border>
    <border>
      <left style="medium">
        <color rgb="FF193C6E"/>
      </left>
      <right style="thin">
        <color indexed="64"/>
      </right>
      <top style="medium">
        <color rgb="FF193C6E"/>
      </top>
      <bottom/>
      <diagonal/>
    </border>
    <border>
      <left style="thin">
        <color indexed="64"/>
      </left>
      <right style="thin">
        <color indexed="64"/>
      </right>
      <top style="medium">
        <color rgb="FF193C6E"/>
      </top>
      <bottom/>
      <diagonal/>
    </border>
    <border>
      <left style="thin">
        <color indexed="64"/>
      </left>
      <right style="medium">
        <color rgb="FF193C6E"/>
      </right>
      <top style="medium">
        <color rgb="FF193C6E"/>
      </top>
      <bottom/>
      <diagonal/>
    </border>
    <border>
      <left style="medium">
        <color rgb="FF193C6E"/>
      </left>
      <right style="thin">
        <color indexed="64"/>
      </right>
      <top/>
      <bottom style="thin">
        <color indexed="64"/>
      </bottom>
      <diagonal/>
    </border>
    <border>
      <left style="medium">
        <color rgb="FF193C6E"/>
      </left>
      <right style="thin">
        <color indexed="64"/>
      </right>
      <top style="thick">
        <color rgb="FF193C6E"/>
      </top>
      <bottom style="thick">
        <color rgb="FF193C6E"/>
      </bottom>
      <diagonal/>
    </border>
    <border>
      <left style="thin">
        <color indexed="64"/>
      </left>
      <right style="medium">
        <color rgb="FF193C6E"/>
      </right>
      <top/>
      <bottom style="medium">
        <color rgb="FF193C6E"/>
      </bottom>
      <diagonal/>
    </border>
    <border>
      <left/>
      <right style="medium">
        <color rgb="FF193C6E"/>
      </right>
      <top style="medium">
        <color rgb="FF193C6E"/>
      </top>
      <bottom/>
      <diagonal/>
    </border>
    <border>
      <left style="medium">
        <color rgb="FF193C6E"/>
      </left>
      <right style="thin">
        <color indexed="64"/>
      </right>
      <top style="medium">
        <color rgb="FF193C6E"/>
      </top>
      <bottom style="thick">
        <color rgb="FF193C6E"/>
      </bottom>
      <diagonal/>
    </border>
    <border>
      <left style="thin">
        <color indexed="64"/>
      </left>
      <right style="thin">
        <color indexed="64"/>
      </right>
      <top style="medium">
        <color rgb="FF193C6E"/>
      </top>
      <bottom style="thick">
        <color rgb="FF193C6E"/>
      </bottom>
      <diagonal/>
    </border>
    <border>
      <left style="medium">
        <color rgb="FF193C6E"/>
      </left>
      <right style="thin">
        <color indexed="64"/>
      </right>
      <top/>
      <bottom style="medium">
        <color indexed="64"/>
      </bottom>
      <diagonal/>
    </border>
    <border>
      <left style="medium">
        <color rgb="FF193C6E"/>
      </left>
      <right/>
      <top/>
      <bottom/>
      <diagonal/>
    </border>
    <border>
      <left style="medium">
        <color rgb="FF193C6E"/>
      </left>
      <right/>
      <top/>
      <bottom style="medium">
        <color rgb="FF193C6E"/>
      </bottom>
      <diagonal/>
    </border>
    <border>
      <left style="medium">
        <color rgb="FF193C6E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193C6E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ck">
        <color rgb="FF193C6E"/>
      </top>
      <bottom style="thin">
        <color auto="1"/>
      </bottom>
      <diagonal/>
    </border>
    <border>
      <left style="medium">
        <color rgb="FF193C6E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ck">
        <color rgb="FF193C6E"/>
      </top>
      <bottom style="thin">
        <color theme="1"/>
      </bottom>
      <diagonal/>
    </border>
    <border>
      <left style="medium">
        <color rgb="FF193C6E"/>
      </left>
      <right style="thin">
        <color theme="1"/>
      </right>
      <top style="thick">
        <color rgb="FF193C6E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ck">
        <color rgb="FF193C6E"/>
      </top>
      <bottom style="thin">
        <color indexed="64"/>
      </bottom>
      <diagonal/>
    </border>
    <border>
      <left style="medium">
        <color rgb="FF193C6E"/>
      </left>
      <right style="thin">
        <color indexed="64"/>
      </right>
      <top style="thin">
        <color auto="1"/>
      </top>
      <bottom style="medium">
        <color rgb="FF193C6E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rgb="FF193C6E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193C6E"/>
      </left>
      <right/>
      <top style="medium">
        <color rgb="FF193C6E"/>
      </top>
      <bottom/>
      <diagonal/>
    </border>
    <border>
      <left/>
      <right/>
      <top style="medium">
        <color rgb="FF193C6E"/>
      </top>
      <bottom/>
      <diagonal/>
    </border>
    <border>
      <left/>
      <right/>
      <top/>
      <bottom style="medium">
        <color rgb="FF193C6E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7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164" fontId="4" fillId="0" borderId="0" xfId="1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164" fontId="3" fillId="0" borderId="0" xfId="0" applyNumberFormat="1" applyFont="1"/>
    <xf numFmtId="0" fontId="3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2" fillId="0" borderId="0" xfId="0" applyFont="1"/>
    <xf numFmtId="0" fontId="3" fillId="0" borderId="2" xfId="0" applyFont="1" applyBorder="1" applyAlignment="1">
      <alignment wrapText="1"/>
    </xf>
    <xf numFmtId="164" fontId="3" fillId="0" borderId="0" xfId="1" applyNumberFormat="1" applyFont="1" applyFill="1" applyBorder="1"/>
    <xf numFmtId="164" fontId="5" fillId="0" borderId="0" xfId="1" applyNumberFormat="1" applyFont="1" applyFill="1" applyBorder="1"/>
    <xf numFmtId="164" fontId="3" fillId="0" borderId="3" xfId="1" applyNumberFormat="1" applyFont="1" applyBorder="1"/>
    <xf numFmtId="0" fontId="3" fillId="0" borderId="4" xfId="0" applyFont="1" applyBorder="1" applyAlignment="1">
      <alignment wrapText="1"/>
    </xf>
    <xf numFmtId="164" fontId="3" fillId="0" borderId="5" xfId="1" applyNumberFormat="1" applyFont="1" applyBorder="1"/>
    <xf numFmtId="0" fontId="11" fillId="0" borderId="0" xfId="0" applyFont="1" applyAlignment="1">
      <alignment wrapText="1"/>
    </xf>
    <xf numFmtId="164" fontId="3" fillId="0" borderId="0" xfId="1" applyNumberFormat="1" applyFont="1" applyBorder="1"/>
    <xf numFmtId="0" fontId="2" fillId="0" borderId="2" xfId="0" applyFont="1" applyBorder="1" applyAlignment="1">
      <alignment horizontal="center" vertical="center" wrapText="1"/>
    </xf>
    <xf numFmtId="0" fontId="3" fillId="2" borderId="0" xfId="0" applyFont="1" applyFill="1"/>
    <xf numFmtId="164" fontId="4" fillId="0" borderId="0" xfId="1" applyNumberFormat="1" applyFont="1" applyBorder="1"/>
    <xf numFmtId="0" fontId="12" fillId="0" borderId="0" xfId="3"/>
    <xf numFmtId="0" fontId="13" fillId="0" borderId="0" xfId="0" applyFont="1"/>
    <xf numFmtId="0" fontId="14" fillId="0" borderId="0" xfId="0" applyFont="1"/>
    <xf numFmtId="165" fontId="3" fillId="0" borderId="0" xfId="1" applyNumberFormat="1" applyFont="1" applyBorder="1"/>
    <xf numFmtId="9" fontId="3" fillId="0" borderId="0" xfId="2" applyFont="1" applyBorder="1"/>
    <xf numFmtId="0" fontId="1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164" fontId="3" fillId="0" borderId="10" xfId="1" applyNumberFormat="1" applyFont="1" applyBorder="1"/>
    <xf numFmtId="9" fontId="3" fillId="0" borderId="5" xfId="2" applyFont="1" applyBorder="1"/>
    <xf numFmtId="9" fontId="3" fillId="0" borderId="7" xfId="2" applyFont="1" applyBorder="1"/>
    <xf numFmtId="9" fontId="3" fillId="0" borderId="1" xfId="2" applyFont="1" applyBorder="1"/>
    <xf numFmtId="0" fontId="16" fillId="0" borderId="0" xfId="0" applyFont="1"/>
    <xf numFmtId="166" fontId="3" fillId="0" borderId="0" xfId="2" applyNumberFormat="1" applyFont="1"/>
    <xf numFmtId="0" fontId="7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4" fontId="18" fillId="0" borderId="5" xfId="1" applyNumberFormat="1" applyFont="1" applyBorder="1"/>
    <xf numFmtId="164" fontId="18" fillId="0" borderId="10" xfId="1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14" fillId="0" borderId="0" xfId="0" applyFont="1" applyBorder="1" applyAlignment="1">
      <alignment horizontal="center" vertical="center" wrapText="1"/>
    </xf>
    <xf numFmtId="164" fontId="5" fillId="3" borderId="8" xfId="1" applyNumberFormat="1" applyFont="1" applyFill="1" applyBorder="1"/>
    <xf numFmtId="9" fontId="5" fillId="3" borderId="8" xfId="2" applyFont="1" applyFill="1" applyBorder="1"/>
    <xf numFmtId="164" fontId="5" fillId="3" borderId="0" xfId="1" applyNumberFormat="1" applyFont="1" applyFill="1" applyBorder="1"/>
    <xf numFmtId="9" fontId="5" fillId="3" borderId="11" xfId="2" applyFont="1" applyFill="1" applyBorder="1"/>
    <xf numFmtId="165" fontId="3" fillId="0" borderId="5" xfId="1" applyNumberFormat="1" applyFont="1" applyBorder="1"/>
    <xf numFmtId="165" fontId="3" fillId="0" borderId="13" xfId="1" applyNumberFormat="1" applyFont="1" applyBorder="1"/>
    <xf numFmtId="165" fontId="3" fillId="0" borderId="14" xfId="1" applyNumberFormat="1" applyFont="1" applyBorder="1"/>
    <xf numFmtId="165" fontId="3" fillId="0" borderId="16" xfId="1" applyNumberFormat="1" applyFont="1" applyBorder="1"/>
    <xf numFmtId="164" fontId="5" fillId="3" borderId="17" xfId="1" applyNumberFormat="1" applyFont="1" applyFill="1" applyBorder="1"/>
    <xf numFmtId="9" fontId="3" fillId="0" borderId="15" xfId="2" applyFont="1" applyBorder="1"/>
    <xf numFmtId="9" fontId="5" fillId="3" borderId="18" xfId="2" applyFont="1" applyFill="1" applyBorder="1"/>
    <xf numFmtId="0" fontId="3" fillId="0" borderId="19" xfId="0" applyFont="1" applyBorder="1" applyAlignment="1">
      <alignment wrapText="1"/>
    </xf>
    <xf numFmtId="165" fontId="5" fillId="3" borderId="6" xfId="1" applyNumberFormat="1" applyFont="1" applyFill="1" applyBorder="1"/>
    <xf numFmtId="0" fontId="20" fillId="0" borderId="0" xfId="0" applyFont="1"/>
    <xf numFmtId="0" fontId="6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wrapText="1"/>
    </xf>
    <xf numFmtId="164" fontId="5" fillId="3" borderId="24" xfId="1" applyNumberFormat="1" applyFont="1" applyFill="1" applyBorder="1"/>
    <xf numFmtId="0" fontId="3" fillId="0" borderId="25" xfId="0" applyFont="1" applyBorder="1" applyAlignment="1">
      <alignment wrapText="1"/>
    </xf>
    <xf numFmtId="165" fontId="5" fillId="3" borderId="26" xfId="1" applyNumberFormat="1" applyFont="1" applyFill="1" applyBorder="1"/>
    <xf numFmtId="165" fontId="5" fillId="3" borderId="24" xfId="1" applyNumberFormat="1" applyFont="1" applyFill="1" applyBorder="1"/>
    <xf numFmtId="0" fontId="3" fillId="0" borderId="27" xfId="0" applyFont="1" applyBorder="1" applyAlignment="1">
      <alignment wrapText="1"/>
    </xf>
    <xf numFmtId="165" fontId="5" fillId="3" borderId="28" xfId="1" applyNumberFormat="1" applyFont="1" applyFill="1" applyBorder="1"/>
    <xf numFmtId="0" fontId="3" fillId="0" borderId="29" xfId="0" applyFont="1" applyBorder="1" applyAlignment="1">
      <alignment wrapText="1"/>
    </xf>
    <xf numFmtId="164" fontId="5" fillId="3" borderId="30" xfId="1" applyNumberFormat="1" applyFont="1" applyFill="1" applyBorder="1"/>
    <xf numFmtId="9" fontId="5" fillId="3" borderId="31" xfId="2" applyFont="1" applyFill="1" applyBorder="1"/>
    <xf numFmtId="0" fontId="3" fillId="0" borderId="32" xfId="0" applyFont="1" applyBorder="1" applyAlignment="1">
      <alignment wrapText="1"/>
    </xf>
    <xf numFmtId="9" fontId="5" fillId="3" borderId="33" xfId="2" applyFont="1" applyFill="1" applyBorder="1"/>
    <xf numFmtId="0" fontId="3" fillId="0" borderId="34" xfId="0" applyFont="1" applyBorder="1" applyAlignment="1">
      <alignment wrapText="1"/>
    </xf>
    <xf numFmtId="9" fontId="3" fillId="0" borderId="35" xfId="2" applyFont="1" applyBorder="1"/>
    <xf numFmtId="9" fontId="5" fillId="3" borderId="36" xfId="2" applyFont="1" applyFill="1" applyBorder="1"/>
    <xf numFmtId="164" fontId="3" fillId="0" borderId="35" xfId="1" applyNumberFormat="1" applyFont="1" applyBorder="1"/>
    <xf numFmtId="164" fontId="5" fillId="3" borderId="36" xfId="1" applyNumberFormat="1" applyFont="1" applyFill="1" applyBorder="1"/>
    <xf numFmtId="0" fontId="9" fillId="0" borderId="0" xfId="0" applyFont="1" applyAlignment="1">
      <alignment horizontal="center"/>
    </xf>
    <xf numFmtId="9" fontId="5" fillId="3" borderId="24" xfId="2" applyFont="1" applyFill="1" applyBorder="1"/>
    <xf numFmtId="0" fontId="2" fillId="0" borderId="38" xfId="0" applyFont="1" applyBorder="1" applyAlignment="1">
      <alignment horizontal="center" vertical="center" wrapText="1"/>
    </xf>
    <xf numFmtId="0" fontId="3" fillId="0" borderId="40" xfId="0" applyFont="1" applyBorder="1" applyAlignment="1">
      <alignment wrapText="1"/>
    </xf>
    <xf numFmtId="164" fontId="5" fillId="3" borderId="31" xfId="1" applyNumberFormat="1" applyFont="1" applyFill="1" applyBorder="1"/>
    <xf numFmtId="0" fontId="3" fillId="0" borderId="41" xfId="0" applyFont="1" applyBorder="1" applyAlignment="1">
      <alignment wrapText="1"/>
    </xf>
    <xf numFmtId="164" fontId="3" fillId="0" borderId="12" xfId="1" applyNumberFormat="1" applyFont="1" applyBorder="1"/>
    <xf numFmtId="0" fontId="10" fillId="3" borderId="43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wrapText="1"/>
    </xf>
    <xf numFmtId="9" fontId="3" fillId="0" borderId="24" xfId="2" applyFont="1" applyBorder="1"/>
    <xf numFmtId="0" fontId="3" fillId="0" borderId="47" xfId="0" applyFont="1" applyBorder="1" applyAlignment="1">
      <alignment wrapText="1"/>
    </xf>
    <xf numFmtId="0" fontId="3" fillId="0" borderId="48" xfId="0" applyFont="1" applyBorder="1" applyAlignment="1">
      <alignment wrapText="1"/>
    </xf>
    <xf numFmtId="9" fontId="3" fillId="0" borderId="42" xfId="2" applyFont="1" applyBorder="1"/>
    <xf numFmtId="0" fontId="3" fillId="3" borderId="0" xfId="0" applyFont="1" applyFill="1"/>
    <xf numFmtId="0" fontId="3" fillId="0" borderId="49" xfId="0" applyFont="1" applyBorder="1" applyAlignment="1">
      <alignment wrapText="1"/>
    </xf>
    <xf numFmtId="165" fontId="3" fillId="0" borderId="50" xfId="1" applyNumberFormat="1" applyFont="1" applyBorder="1"/>
    <xf numFmtId="165" fontId="3" fillId="0" borderId="51" xfId="1" applyNumberFormat="1" applyFont="1" applyBorder="1"/>
    <xf numFmtId="0" fontId="3" fillId="0" borderId="52" xfId="0" applyFont="1" applyBorder="1" applyAlignment="1">
      <alignment wrapText="1"/>
    </xf>
    <xf numFmtId="168" fontId="5" fillId="3" borderId="24" xfId="1" applyNumberFormat="1" applyFont="1" applyFill="1" applyBorder="1"/>
    <xf numFmtId="168" fontId="3" fillId="0" borderId="5" xfId="1" applyNumberFormat="1" applyFont="1" applyBorder="1"/>
    <xf numFmtId="0" fontId="21" fillId="0" borderId="47" xfId="0" applyFont="1" applyBorder="1"/>
    <xf numFmtId="164" fontId="5" fillId="3" borderId="42" xfId="1" applyNumberFormat="1" applyFont="1" applyFill="1" applyBorder="1"/>
    <xf numFmtId="168" fontId="5" fillId="3" borderId="8" xfId="1" applyNumberFormat="1" applyFont="1" applyFill="1" applyBorder="1"/>
    <xf numFmtId="9" fontId="5" fillId="3" borderId="42" xfId="2" applyFont="1" applyFill="1" applyBorder="1"/>
    <xf numFmtId="0" fontId="2" fillId="0" borderId="0" xfId="0" applyFont="1" applyAlignment="1">
      <alignment horizontal="center" vertical="center" wrapText="1"/>
    </xf>
    <xf numFmtId="43" fontId="5" fillId="3" borderId="24" xfId="1" applyFont="1" applyFill="1" applyBorder="1"/>
    <xf numFmtId="164" fontId="0" fillId="0" borderId="0" xfId="1" applyNumberFormat="1" applyFont="1" applyBorder="1"/>
    <xf numFmtId="164" fontId="0" fillId="0" borderId="12" xfId="1" applyNumberFormat="1" applyFont="1" applyBorder="1"/>
    <xf numFmtId="0" fontId="0" fillId="0" borderId="0" xfId="0" applyFont="1"/>
    <xf numFmtId="0" fontId="0" fillId="0" borderId="41" xfId="0" applyFont="1" applyBorder="1" applyAlignment="1">
      <alignment wrapText="1"/>
    </xf>
    <xf numFmtId="164" fontId="22" fillId="3" borderId="24" xfId="1" applyNumberFormat="1" applyFont="1" applyFill="1" applyBorder="1"/>
    <xf numFmtId="164" fontId="0" fillId="0" borderId="13" xfId="1" applyNumberFormat="1" applyFont="1" applyBorder="1"/>
    <xf numFmtId="0" fontId="3" fillId="0" borderId="54" xfId="0" applyFont="1" applyBorder="1" applyAlignment="1">
      <alignment wrapText="1"/>
    </xf>
    <xf numFmtId="165" fontId="3" fillId="0" borderId="55" xfId="1" applyNumberFormat="1" applyFont="1" applyBorder="1"/>
    <xf numFmtId="0" fontId="21" fillId="0" borderId="53" xfId="0" applyFont="1" applyBorder="1"/>
    <xf numFmtId="164" fontId="0" fillId="0" borderId="53" xfId="1" applyNumberFormat="1" applyFont="1" applyBorder="1"/>
    <xf numFmtId="0" fontId="21" fillId="0" borderId="29" xfId="0" applyFont="1" applyBorder="1"/>
    <xf numFmtId="1" fontId="5" fillId="3" borderId="24" xfId="1" applyNumberFormat="1" applyFont="1" applyFill="1" applyBorder="1"/>
    <xf numFmtId="1" fontId="3" fillId="0" borderId="56" xfId="0" applyNumberFormat="1" applyFont="1" applyBorder="1"/>
    <xf numFmtId="0" fontId="18" fillId="0" borderId="57" xfId="0" applyFont="1" applyBorder="1"/>
    <xf numFmtId="0" fontId="23" fillId="0" borderId="0" xfId="0" applyFont="1"/>
    <xf numFmtId="0" fontId="11" fillId="0" borderId="0" xfId="0" applyFont="1"/>
    <xf numFmtId="0" fontId="3" fillId="0" borderId="58" xfId="0" applyFont="1" applyBorder="1" applyAlignment="1">
      <alignment wrapText="1"/>
    </xf>
    <xf numFmtId="165" fontId="3" fillId="0" borderId="53" xfId="1" applyNumberFormat="1" applyFont="1" applyBorder="1"/>
    <xf numFmtId="165" fontId="5" fillId="3" borderId="42" xfId="1" applyNumberFormat="1" applyFont="1" applyFill="1" applyBorder="1"/>
    <xf numFmtId="1" fontId="5" fillId="3" borderId="22" xfId="0" applyNumberFormat="1" applyFont="1" applyFill="1" applyBorder="1" applyAlignment="1">
      <alignment horizontal="right" vertical="center" wrapText="1"/>
    </xf>
    <xf numFmtId="164" fontId="18" fillId="0" borderId="13" xfId="1" applyNumberFormat="1" applyFont="1" applyBorder="1"/>
    <xf numFmtId="164" fontId="18" fillId="0" borderId="38" xfId="1" applyNumberFormat="1" applyFont="1" applyBorder="1"/>
    <xf numFmtId="165" fontId="5" fillId="3" borderId="39" xfId="1" applyNumberFormat="1" applyFont="1" applyFill="1" applyBorder="1"/>
    <xf numFmtId="164" fontId="18" fillId="0" borderId="35" xfId="1" applyNumberFormat="1" applyFont="1" applyBorder="1"/>
    <xf numFmtId="0" fontId="18" fillId="0" borderId="37" xfId="0" applyFont="1" applyBorder="1" applyAlignment="1">
      <alignment wrapText="1"/>
    </xf>
    <xf numFmtId="0" fontId="18" fillId="0" borderId="23" xfId="0" applyFont="1" applyBorder="1" applyAlignment="1">
      <alignment wrapText="1"/>
    </xf>
    <xf numFmtId="0" fontId="18" fillId="0" borderId="34" xfId="0" applyFont="1" applyBorder="1" applyAlignment="1">
      <alignment wrapText="1"/>
    </xf>
    <xf numFmtId="0" fontId="3" fillId="0" borderId="59" xfId="0" applyFont="1" applyBorder="1" applyAlignment="1">
      <alignment wrapText="1"/>
    </xf>
    <xf numFmtId="164" fontId="3" fillId="0" borderId="60" xfId="1" applyNumberFormat="1" applyFont="1" applyBorder="1"/>
    <xf numFmtId="165" fontId="3" fillId="0" borderId="61" xfId="1" applyNumberFormat="1" applyFont="1" applyBorder="1"/>
    <xf numFmtId="9" fontId="3" fillId="0" borderId="38" xfId="2" applyFont="1" applyBorder="1"/>
    <xf numFmtId="164" fontId="3" fillId="0" borderId="21" xfId="1" applyNumberFormat="1" applyFont="1" applyBorder="1"/>
    <xf numFmtId="164" fontId="3" fillId="0" borderId="38" xfId="1" applyNumberFormat="1" applyFont="1" applyBorder="1"/>
    <xf numFmtId="0" fontId="6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wrapText="1"/>
    </xf>
    <xf numFmtId="9" fontId="5" fillId="3" borderId="30" xfId="2" applyFont="1" applyFill="1" applyBorder="1"/>
    <xf numFmtId="0" fontId="3" fillId="0" borderId="20" xfId="0" applyFont="1" applyBorder="1" applyAlignment="1">
      <alignment wrapText="1"/>
    </xf>
    <xf numFmtId="164" fontId="22" fillId="3" borderId="31" xfId="1" applyNumberFormat="1" applyFont="1" applyFill="1" applyBorder="1" applyAlignment="1">
      <alignment horizontal="center"/>
    </xf>
    <xf numFmtId="43" fontId="3" fillId="0" borderId="5" xfId="1" applyFont="1" applyBorder="1"/>
    <xf numFmtId="165" fontId="3" fillId="0" borderId="0" xfId="0" applyNumberFormat="1" applyFont="1"/>
    <xf numFmtId="0" fontId="0" fillId="0" borderId="0" xfId="0" applyFont="1" applyBorder="1"/>
    <xf numFmtId="0" fontId="12" fillId="0" borderId="0" xfId="3" applyFont="1" applyBorder="1"/>
    <xf numFmtId="164" fontId="3" fillId="3" borderId="0" xfId="0" applyNumberFormat="1" applyFont="1" applyFill="1"/>
    <xf numFmtId="0" fontId="24" fillId="0" borderId="0" xfId="0" applyFont="1"/>
    <xf numFmtId="9" fontId="3" fillId="0" borderId="35" xfId="2" applyFont="1" applyBorder="1" applyAlignment="1">
      <alignment vertical="center"/>
    </xf>
    <xf numFmtId="9" fontId="5" fillId="3" borderId="42" xfId="2" applyFont="1" applyFill="1" applyBorder="1" applyAlignment="1">
      <alignment vertical="center"/>
    </xf>
    <xf numFmtId="0" fontId="3" fillId="0" borderId="0" xfId="0" applyFont="1" applyAlignment="1"/>
    <xf numFmtId="0" fontId="17" fillId="0" borderId="0" xfId="0" applyFont="1" applyAlignment="1">
      <alignment horizontal="left"/>
    </xf>
    <xf numFmtId="0" fontId="12" fillId="0" borderId="0" xfId="3" applyBorder="1"/>
    <xf numFmtId="0" fontId="0" fillId="0" borderId="62" xfId="0" applyFont="1" applyBorder="1"/>
    <xf numFmtId="0" fontId="0" fillId="0" borderId="63" xfId="0" applyFont="1" applyBorder="1"/>
    <xf numFmtId="0" fontId="0" fillId="0" borderId="43" xfId="0" applyFont="1" applyBorder="1"/>
    <xf numFmtId="0" fontId="0" fillId="0" borderId="47" xfId="0" applyFont="1" applyBorder="1"/>
    <xf numFmtId="0" fontId="0" fillId="0" borderId="31" xfId="0" applyFont="1" applyBorder="1"/>
    <xf numFmtId="0" fontId="12" fillId="0" borderId="47" xfId="3" applyBorder="1" applyAlignment="1">
      <alignment horizontal="center"/>
    </xf>
    <xf numFmtId="0" fontId="0" fillId="0" borderId="48" xfId="0" applyFont="1" applyBorder="1"/>
    <xf numFmtId="0" fontId="12" fillId="0" borderId="64" xfId="3" applyFont="1" applyBorder="1"/>
    <xf numFmtId="0" fontId="0" fillId="0" borderId="36" xfId="0" applyFont="1" applyBorder="1"/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193C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76200</xdr:rowOff>
    </xdr:from>
    <xdr:to>
      <xdr:col>5</xdr:col>
      <xdr:colOff>723606</xdr:colOff>
      <xdr:row>7</xdr:row>
      <xdr:rowOff>128373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44EF62-EFFE-452C-9827-4E27A0663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76200"/>
          <a:ext cx="2352381" cy="17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133350</xdr:rowOff>
    </xdr:from>
    <xdr:to>
      <xdr:col>3</xdr:col>
      <xdr:colOff>895056</xdr:colOff>
      <xdr:row>10</xdr:row>
      <xdr:rowOff>42648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9DF33D-FAF7-4E1E-A99A-0E684CC95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33350"/>
          <a:ext cx="2352381" cy="17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28575</xdr:rowOff>
    </xdr:from>
    <xdr:to>
      <xdr:col>3</xdr:col>
      <xdr:colOff>1276056</xdr:colOff>
      <xdr:row>8</xdr:row>
      <xdr:rowOff>71223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F87335-2031-46CB-88AD-B3B2D1A35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28575"/>
          <a:ext cx="2352381" cy="17190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76200</xdr:rowOff>
    </xdr:from>
    <xdr:to>
      <xdr:col>4</xdr:col>
      <xdr:colOff>895056</xdr:colOff>
      <xdr:row>9</xdr:row>
      <xdr:rowOff>80748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EBF9F6-FE40-49BF-AF41-7E7DA3004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76200"/>
          <a:ext cx="2352381" cy="17190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133350</xdr:rowOff>
    </xdr:from>
    <xdr:to>
      <xdr:col>3</xdr:col>
      <xdr:colOff>866481</xdr:colOff>
      <xdr:row>11</xdr:row>
      <xdr:rowOff>42648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160024-1BC5-4394-9058-3D2BCF583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133350"/>
          <a:ext cx="2352381" cy="17190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428626</xdr:colOff>
      <xdr:row>0</xdr:row>
      <xdr:rowOff>95250</xdr:rowOff>
    </xdr:from>
    <xdr:to>
      <xdr:col>3</xdr:col>
      <xdr:colOff>1285582</xdr:colOff>
      <xdr:row>10</xdr:row>
      <xdr:rowOff>4548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99244AE-D56E-45DB-9D68-97ECBDAA6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1" y="95250"/>
          <a:ext cx="2352381" cy="17190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200026</xdr:colOff>
      <xdr:row>0</xdr:row>
      <xdr:rowOff>19050</xdr:rowOff>
    </xdr:from>
    <xdr:to>
      <xdr:col>3</xdr:col>
      <xdr:colOff>1085557</xdr:colOff>
      <xdr:row>10</xdr:row>
      <xdr:rowOff>14073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CC1FEE-DBB9-47A6-87E1-A4B68E569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6" y="19050"/>
          <a:ext cx="2352381" cy="19000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190501</xdr:colOff>
      <xdr:row>0</xdr:row>
      <xdr:rowOff>123825</xdr:rowOff>
    </xdr:from>
    <xdr:to>
      <xdr:col>3</xdr:col>
      <xdr:colOff>1076032</xdr:colOff>
      <xdr:row>10</xdr:row>
      <xdr:rowOff>118848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D9C4F2-FAF9-40FE-9DB7-E17530BDF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1" y="123825"/>
          <a:ext cx="2352381" cy="190002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104775</xdr:rowOff>
    </xdr:from>
    <xdr:to>
      <xdr:col>3</xdr:col>
      <xdr:colOff>856956</xdr:colOff>
      <xdr:row>8</xdr:row>
      <xdr:rowOff>147423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506886-EF82-441A-B153-735694113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104775"/>
          <a:ext cx="2352381" cy="17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ale.org/estadistica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CAFD2-90CB-4734-BD23-184141D6EC17}">
  <dimension ref="B9:F33"/>
  <sheetViews>
    <sheetView showGridLines="0" tabSelected="1" topLeftCell="A7" workbookViewId="0">
      <selection activeCell="K31" sqref="K31"/>
    </sheetView>
  </sheetViews>
  <sheetFormatPr baseColWidth="10" defaultColWidth="11.42578125" defaultRowHeight="18.75" x14ac:dyDescent="0.3"/>
  <cols>
    <col min="1" max="1" width="6.7109375" style="27" customWidth="1"/>
    <col min="2" max="2" width="11.42578125" style="27"/>
    <col min="3" max="3" width="21.140625" style="27" customWidth="1"/>
    <col min="4" max="4" width="16.28515625" style="27" customWidth="1"/>
    <col min="5" max="5" width="14" style="27" customWidth="1"/>
    <col min="6" max="6" width="23.7109375" style="27" customWidth="1"/>
    <col min="7" max="16384" width="11.42578125" style="27"/>
  </cols>
  <sheetData>
    <row r="9" spans="2:5" x14ac:dyDescent="0.3">
      <c r="E9" s="9" t="s">
        <v>301</v>
      </c>
    </row>
    <row r="10" spans="2:5" x14ac:dyDescent="0.3">
      <c r="E10" s="9"/>
    </row>
    <row r="11" spans="2:5" s="122" customFormat="1" ht="15.75" x14ac:dyDescent="0.25">
      <c r="B11" s="122" t="s">
        <v>300</v>
      </c>
    </row>
    <row r="12" spans="2:5" s="122" customFormat="1" ht="15.75" x14ac:dyDescent="0.25">
      <c r="B12" s="122" t="s">
        <v>285</v>
      </c>
    </row>
    <row r="13" spans="2:5" s="122" customFormat="1" ht="15.75" x14ac:dyDescent="0.25">
      <c r="B13" s="122" t="s">
        <v>286</v>
      </c>
    </row>
    <row r="14" spans="2:5" s="122" customFormat="1" ht="15.75" x14ac:dyDescent="0.25">
      <c r="B14" s="122" t="s">
        <v>287</v>
      </c>
    </row>
    <row r="15" spans="2:5" s="122" customFormat="1" ht="15.75" x14ac:dyDescent="0.25">
      <c r="B15" s="122" t="s">
        <v>288</v>
      </c>
    </row>
    <row r="16" spans="2:5" s="122" customFormat="1" ht="15.75" x14ac:dyDescent="0.25">
      <c r="B16" s="122" t="s">
        <v>289</v>
      </c>
    </row>
    <row r="17" spans="2:6" s="122" customFormat="1" ht="15.75" x14ac:dyDescent="0.25">
      <c r="C17" s="122" t="s">
        <v>284</v>
      </c>
    </row>
    <row r="18" spans="2:6" s="122" customFormat="1" ht="15.75" x14ac:dyDescent="0.25">
      <c r="C18" s="122" t="s">
        <v>283</v>
      </c>
    </row>
    <row r="19" spans="2:6" s="122" customFormat="1" ht="15.75" x14ac:dyDescent="0.25">
      <c r="B19" s="122" t="s">
        <v>290</v>
      </c>
    </row>
    <row r="20" spans="2:6" s="122" customFormat="1" ht="15.75" x14ac:dyDescent="0.25">
      <c r="B20" s="22" t="s">
        <v>299</v>
      </c>
    </row>
    <row r="21" spans="2:6" ht="19.5" customHeight="1" thickBot="1" x14ac:dyDescent="0.35"/>
    <row r="22" spans="2:6" ht="15" customHeight="1" x14ac:dyDescent="0.3">
      <c r="D22" s="157"/>
      <c r="E22" s="158"/>
      <c r="F22" s="159"/>
    </row>
    <row r="23" spans="2:6" ht="15" customHeight="1" x14ac:dyDescent="0.3">
      <c r="D23" s="160"/>
      <c r="E23" s="166" t="s">
        <v>231</v>
      </c>
      <c r="F23" s="161"/>
    </row>
    <row r="24" spans="2:6" ht="15" customHeight="1" x14ac:dyDescent="0.3">
      <c r="D24" s="160"/>
      <c r="E24" s="148"/>
      <c r="F24" s="161"/>
    </row>
    <row r="25" spans="2:6" ht="15" customHeight="1" x14ac:dyDescent="0.3">
      <c r="D25" s="162">
        <v>1</v>
      </c>
      <c r="E25" s="149" t="s">
        <v>51</v>
      </c>
      <c r="F25" s="161"/>
    </row>
    <row r="26" spans="2:6" ht="15" customHeight="1" x14ac:dyDescent="0.3">
      <c r="D26" s="162">
        <v>2</v>
      </c>
      <c r="E26" s="156" t="s">
        <v>293</v>
      </c>
      <c r="F26" s="161"/>
    </row>
    <row r="27" spans="2:6" ht="15" customHeight="1" x14ac:dyDescent="0.3">
      <c r="D27" s="162">
        <v>3</v>
      </c>
      <c r="E27" s="156" t="s">
        <v>294</v>
      </c>
      <c r="F27" s="161"/>
    </row>
    <row r="28" spans="2:6" ht="15" customHeight="1" x14ac:dyDescent="0.3">
      <c r="D28" s="162">
        <v>4</v>
      </c>
      <c r="E28" s="149" t="s">
        <v>229</v>
      </c>
      <c r="F28" s="161"/>
    </row>
    <row r="29" spans="2:6" ht="15" customHeight="1" x14ac:dyDescent="0.3">
      <c r="D29" s="162">
        <v>5</v>
      </c>
      <c r="E29" s="156" t="s">
        <v>297</v>
      </c>
      <c r="F29" s="161"/>
    </row>
    <row r="30" spans="2:6" ht="15" customHeight="1" x14ac:dyDescent="0.3">
      <c r="D30" s="162">
        <v>6</v>
      </c>
      <c r="E30" s="156" t="s">
        <v>298</v>
      </c>
      <c r="F30" s="161"/>
    </row>
    <row r="31" spans="2:6" ht="15" customHeight="1" x14ac:dyDescent="0.3">
      <c r="D31" s="162">
        <v>7</v>
      </c>
      <c r="E31" s="149" t="s">
        <v>230</v>
      </c>
      <c r="F31" s="161"/>
    </row>
    <row r="32" spans="2:6" ht="15" customHeight="1" x14ac:dyDescent="0.3">
      <c r="D32" s="162">
        <v>8</v>
      </c>
      <c r="E32" s="149" t="s">
        <v>66</v>
      </c>
      <c r="F32" s="161"/>
    </row>
    <row r="33" spans="4:6" ht="15" customHeight="1" thickBot="1" x14ac:dyDescent="0.35">
      <c r="D33" s="163"/>
      <c r="E33" s="164"/>
      <c r="F33" s="165"/>
    </row>
  </sheetData>
  <hyperlinks>
    <hyperlink ref="E25" location="'Producción leche'!A1" display="Producción de leche" xr:uid="{040DDFDC-CA65-426F-B1A1-FA0D8DF1B3A5}"/>
    <hyperlink ref="E26" location="Tierra!A1" display="Tierra" xr:uid="{ED1FBE04-1AF8-4E7A-B676-BE3E2569D99F}"/>
    <hyperlink ref="E27" location="'Animales lecheros'!A1" display="Rodeo lechero" xr:uid="{62B1A69A-1ADF-471E-BF2E-3D9E5CEAEC28}"/>
    <hyperlink ref="E32" location="'Asistencia técnica'!A1" display="Asistencia técnica" xr:uid="{CF1384FB-4993-4B4E-99E2-1299083C401B}"/>
    <hyperlink ref="E28" location="'Manejo de las vacas'!A1" display="Manejo de las vacas" xr:uid="{447669E2-62E4-48DB-AC7C-5219551953B8}"/>
    <hyperlink ref="E29" location="Personas!A1" display="Personas" xr:uid="{A74F80EA-17B0-4E6B-BC0C-30D2D089039E}"/>
    <hyperlink ref="E30" location="Infraestructura!A1" display="Infraestructura" xr:uid="{CA948B82-33F6-4819-AB13-837C95521B69}"/>
    <hyperlink ref="E31" location="Maquinarias!A1" display="Maquinaria" xr:uid="{19B280B5-8B75-4D6A-A660-6EEDD3DB63D0}"/>
    <hyperlink ref="D25" location="'Producción leche'!A1" display="'Producción leche'!A1" xr:uid="{C3251DA4-6E1F-44EC-A001-B1AE2AB4868C}"/>
    <hyperlink ref="D26" location="Tierra!A1" display="Tierra!A1" xr:uid="{34D8AF84-7354-40FF-BAAD-9DAEA4A8DA3E}"/>
    <hyperlink ref="D27" location="'Animales lecheros'!A1" display="'Animales lecheros'!A1" xr:uid="{EF3EB07C-5AD9-452D-BFBC-E47605C3C5D5}"/>
    <hyperlink ref="D28" location="'Manejo de las vacas'!A1" display="'Manejo de las vacas'!A1" xr:uid="{1C7541D3-869F-4BC3-8E30-F54E2387FE53}"/>
    <hyperlink ref="D29" location="Personas!A1" display="Personas!A1" xr:uid="{92535950-3C60-46B9-A565-08B26F5B7F02}"/>
    <hyperlink ref="D30" location="Infraestructura!A1" display="Infraestructura!A1" xr:uid="{B90BCFAB-CDE0-41F2-9A45-E7CE35D08842}"/>
    <hyperlink ref="D31" location="Maquinarias!A1" display="Maquinarias!A1" xr:uid="{72A3F1E3-C024-42C9-8BD8-750C967179EB}"/>
    <hyperlink ref="D32" location="'Asistencia técnica'!A1" display="'Asistencia técnica'!A1" xr:uid="{7E93BBB0-6CC4-41B7-9013-EE773B2D2840}"/>
    <hyperlink ref="B20" r:id="rId1" display="Este libro está disponible en la web del INALE: www.inale.org en la Sección Estadísticas/ Uruguay / Encuesta Lechera" xr:uid="{890151C4-3789-4E15-8B23-A778CBBEF87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8FD6-20ED-452D-9A4D-6532F5CD7139}">
  <sheetPr>
    <tabColor theme="7" tint="0.59999389629810485"/>
  </sheetPr>
  <dimension ref="B2:K52"/>
  <sheetViews>
    <sheetView showGridLines="0" topLeftCell="A16" zoomScaleNormal="100" workbookViewId="0">
      <selection activeCell="H28" sqref="H28"/>
    </sheetView>
  </sheetViews>
  <sheetFormatPr baseColWidth="10" defaultColWidth="11.42578125" defaultRowHeight="14.25" customHeight="1" x14ac:dyDescent="0.2"/>
  <cols>
    <col min="1" max="1" width="7.42578125" style="1" customWidth="1"/>
    <col min="2" max="2" width="43.5703125" style="1" customWidth="1"/>
    <col min="3" max="3" width="23.140625" style="1" customWidth="1"/>
    <col min="4" max="4" width="20.42578125" style="1" customWidth="1"/>
    <col min="5" max="5" width="24.140625" style="1" customWidth="1"/>
    <col min="6" max="6" width="20.28515625" style="1" customWidth="1"/>
    <col min="7" max="7" width="18" style="1" customWidth="1"/>
    <col min="8" max="8" width="18.7109375" style="1" customWidth="1"/>
    <col min="9" max="9" width="18.42578125" style="1" customWidth="1"/>
    <col min="10" max="10" width="11.42578125" style="1"/>
    <col min="11" max="11" width="15.140625" style="1" customWidth="1"/>
    <col min="12" max="16384" width="11.42578125" style="1"/>
  </cols>
  <sheetData>
    <row r="2" spans="2:9" ht="14.25" customHeight="1" x14ac:dyDescent="0.25">
      <c r="I2" s="22" t="s">
        <v>52</v>
      </c>
    </row>
    <row r="12" spans="2:9" ht="27.75" customHeight="1" x14ac:dyDescent="0.35">
      <c r="C12" s="8" t="s">
        <v>51</v>
      </c>
    </row>
    <row r="14" spans="2:9" ht="14.25" customHeight="1" x14ac:dyDescent="0.25">
      <c r="B14" s="3" t="s">
        <v>274</v>
      </c>
    </row>
    <row r="15" spans="2:9" ht="14.25" customHeight="1" thickBot="1" x14ac:dyDescent="0.25">
      <c r="B15" s="2"/>
    </row>
    <row r="16" spans="2:9" s="7" customFormat="1" ht="32.25" customHeight="1" thickBot="1" x14ac:dyDescent="0.25">
      <c r="B16" s="59" t="s">
        <v>10</v>
      </c>
      <c r="C16" s="60" t="s">
        <v>9</v>
      </c>
      <c r="D16" s="60" t="s">
        <v>8</v>
      </c>
      <c r="E16" s="60" t="s">
        <v>7</v>
      </c>
      <c r="F16" s="61" t="s">
        <v>6</v>
      </c>
      <c r="G16" s="1"/>
    </row>
    <row r="17" spans="2:11" ht="14.25" customHeight="1" thickBot="1" x14ac:dyDescent="0.25">
      <c r="B17" s="63" t="s">
        <v>0</v>
      </c>
      <c r="C17" s="16">
        <v>2292.4189911341841</v>
      </c>
      <c r="D17" s="16">
        <v>526.81162270478114</v>
      </c>
      <c r="E17" s="16">
        <v>355</v>
      </c>
      <c r="F17" s="67">
        <f>SUM(C17:E17)</f>
        <v>3174.2306138389654</v>
      </c>
      <c r="H17" s="7"/>
    </row>
    <row r="18" spans="2:11" ht="14.25" customHeight="1" thickTop="1" x14ac:dyDescent="0.2">
      <c r="B18" s="65" t="s">
        <v>275</v>
      </c>
      <c r="C18" s="50">
        <v>1587254072.5674314</v>
      </c>
      <c r="D18" s="50">
        <v>12735947.37562849</v>
      </c>
      <c r="E18" s="50">
        <v>272477780.05694008</v>
      </c>
      <c r="F18" s="67">
        <f>SUM(C18:E18)</f>
        <v>1872467800</v>
      </c>
      <c r="H18" s="7"/>
    </row>
    <row r="19" spans="2:11" ht="14.25" customHeight="1" x14ac:dyDescent="0.2">
      <c r="B19" s="63" t="s">
        <v>276</v>
      </c>
      <c r="C19" s="16">
        <v>889634.40619785013</v>
      </c>
      <c r="D19" s="40">
        <v>86533458.147941723</v>
      </c>
      <c r="E19" s="16">
        <v>131046651.44586043</v>
      </c>
      <c r="F19" s="67">
        <f>SUM(C19:E19)</f>
        <v>218469744</v>
      </c>
      <c r="H19" s="7"/>
    </row>
    <row r="20" spans="2:11" ht="14.25" customHeight="1" x14ac:dyDescent="0.2">
      <c r="B20" s="83" t="s">
        <v>273</v>
      </c>
      <c r="C20" s="31">
        <v>72490338.762009799</v>
      </c>
      <c r="D20" s="41">
        <v>5205293.965129395</v>
      </c>
      <c r="E20" s="31">
        <v>4301335.2728608036</v>
      </c>
      <c r="F20" s="67">
        <v>81996968</v>
      </c>
      <c r="H20" s="7"/>
    </row>
    <row r="21" spans="2:11" ht="14.25" customHeight="1" x14ac:dyDescent="0.2">
      <c r="B21" s="63" t="s">
        <v>51</v>
      </c>
      <c r="C21" s="16">
        <f>SUM(C18:C20)</f>
        <v>1660634045.7356391</v>
      </c>
      <c r="D21" s="16">
        <f>SUM(D18:D20)</f>
        <v>104474699.4886996</v>
      </c>
      <c r="E21" s="16">
        <v>407825766.77566135</v>
      </c>
      <c r="F21" s="67">
        <f>SUM(F18:F20)</f>
        <v>2172934512</v>
      </c>
      <c r="H21" s="7"/>
      <c r="K21" s="7"/>
    </row>
    <row r="22" spans="2:11" ht="14.25" customHeight="1" thickBot="1" x14ac:dyDescent="0.25">
      <c r="B22" s="75" t="s">
        <v>277</v>
      </c>
      <c r="C22" s="78">
        <f>C21/C17</f>
        <v>724402.49891405471</v>
      </c>
      <c r="D22" s="78">
        <f>D21/D17</f>
        <v>198315.09971686019</v>
      </c>
      <c r="E22" s="78">
        <v>1148804.976832849</v>
      </c>
      <c r="F22" s="126">
        <f>F21/F17</f>
        <v>684554.70832096168</v>
      </c>
    </row>
    <row r="23" spans="2:11" ht="14.25" customHeight="1" x14ac:dyDescent="0.2">
      <c r="B23" s="123" t="s">
        <v>5</v>
      </c>
    </row>
    <row r="24" spans="2:11" ht="14.25" customHeight="1" x14ac:dyDescent="0.2">
      <c r="B24" s="123" t="s">
        <v>4</v>
      </c>
    </row>
    <row r="25" spans="2:11" ht="14.25" customHeight="1" x14ac:dyDescent="0.2">
      <c r="B25" s="123" t="s">
        <v>3</v>
      </c>
    </row>
    <row r="26" spans="2:11" ht="14.25" customHeight="1" x14ac:dyDescent="0.2">
      <c r="B26" s="123" t="s">
        <v>2</v>
      </c>
      <c r="G26" s="7"/>
    </row>
    <row r="27" spans="2:11" ht="14.25" customHeight="1" x14ac:dyDescent="0.2">
      <c r="B27" s="123" t="s">
        <v>50</v>
      </c>
    </row>
    <row r="28" spans="2:11" ht="14.25" customHeight="1" x14ac:dyDescent="0.2">
      <c r="B28" s="123"/>
    </row>
    <row r="29" spans="2:11" ht="14.25" customHeight="1" x14ac:dyDescent="0.2">
      <c r="C29" s="6"/>
      <c r="D29" s="6"/>
      <c r="E29" s="6"/>
      <c r="F29" s="147"/>
    </row>
    <row r="31" spans="2:11" ht="14.25" customHeight="1" x14ac:dyDescent="0.25">
      <c r="B31" s="3" t="s">
        <v>282</v>
      </c>
    </row>
    <row r="32" spans="2:11" ht="14.25" customHeight="1" thickBot="1" x14ac:dyDescent="0.25">
      <c r="B32" s="2"/>
    </row>
    <row r="33" spans="2:9" ht="32.25" thickBot="1" x14ac:dyDescent="0.25">
      <c r="B33" s="59" t="s">
        <v>39</v>
      </c>
      <c r="C33" s="60" t="s">
        <v>106</v>
      </c>
      <c r="D33" s="60" t="s">
        <v>107</v>
      </c>
      <c r="E33" s="60" t="s">
        <v>108</v>
      </c>
      <c r="F33" s="60" t="s">
        <v>109</v>
      </c>
      <c r="G33" s="60" t="s">
        <v>110</v>
      </c>
      <c r="H33" s="61" t="s">
        <v>1</v>
      </c>
    </row>
    <row r="34" spans="2:9" ht="14.25" customHeight="1" thickBot="1" x14ac:dyDescent="0.25">
      <c r="B34" s="63" t="s">
        <v>67</v>
      </c>
      <c r="C34" s="16">
        <v>433.44626342715321</v>
      </c>
      <c r="D34" s="16">
        <v>458.21150784912834</v>
      </c>
      <c r="E34" s="16">
        <v>473.67013118092632</v>
      </c>
      <c r="F34" s="16">
        <v>465.30054234154483</v>
      </c>
      <c r="G34" s="16">
        <v>461.5599324964661</v>
      </c>
      <c r="H34" s="67">
        <f>SUM(C34:G34)</f>
        <v>2292.1883772952187</v>
      </c>
    </row>
    <row r="35" spans="2:9" ht="14.25" customHeight="1" thickTop="1" x14ac:dyDescent="0.2">
      <c r="B35" s="65" t="s">
        <v>278</v>
      </c>
      <c r="C35" s="50">
        <v>31940420.090856157</v>
      </c>
      <c r="D35" s="50">
        <v>80627741.89847137</v>
      </c>
      <c r="E35" s="50">
        <v>158944593.12046349</v>
      </c>
      <c r="F35" s="50">
        <v>299464704.8268165</v>
      </c>
      <c r="G35" s="50">
        <v>1016276612.6308239</v>
      </c>
      <c r="H35" s="67">
        <f>SUM(C35:G35)</f>
        <v>1587254072.5674314</v>
      </c>
      <c r="I35" s="6"/>
    </row>
    <row r="36" spans="2:9" ht="14.25" customHeight="1" x14ac:dyDescent="0.2">
      <c r="B36" s="63" t="s">
        <v>276</v>
      </c>
      <c r="C36" s="16">
        <v>82355.452865291212</v>
      </c>
      <c r="D36" s="40">
        <v>5425.3150622964131</v>
      </c>
      <c r="E36" s="16">
        <v>0</v>
      </c>
      <c r="F36" s="40">
        <v>209930.77953044075</v>
      </c>
      <c r="G36" s="16">
        <v>591922.85873982171</v>
      </c>
      <c r="H36" s="67">
        <f>SUM(C36:G36)</f>
        <v>889634.40619785013</v>
      </c>
    </row>
    <row r="37" spans="2:9" ht="14.25" customHeight="1" x14ac:dyDescent="0.2">
      <c r="B37" s="63" t="s">
        <v>279</v>
      </c>
      <c r="C37" s="16">
        <v>411494.59520853701</v>
      </c>
      <c r="D37" s="40">
        <v>493488.53982001287</v>
      </c>
      <c r="E37" s="16">
        <v>1149800.9099168421</v>
      </c>
      <c r="F37" s="40">
        <v>1040621.167404054</v>
      </c>
      <c r="G37" s="16">
        <v>2603024.31316126</v>
      </c>
      <c r="H37" s="67">
        <f>SUM(C37:G37)</f>
        <v>5698429.525510706</v>
      </c>
    </row>
    <row r="38" spans="2:9" ht="14.25" customHeight="1" x14ac:dyDescent="0.2">
      <c r="B38" s="83" t="s">
        <v>280</v>
      </c>
      <c r="C38" s="31">
        <v>2185188.310159727</v>
      </c>
      <c r="D38" s="41">
        <v>4058715.1368112797</v>
      </c>
      <c r="E38" s="31">
        <v>6130970.4991737148</v>
      </c>
      <c r="F38" s="41">
        <v>13010809.627458289</v>
      </c>
      <c r="G38" s="31">
        <v>41406225.662896082</v>
      </c>
      <c r="H38" s="67">
        <f>SUM(C38:G38)</f>
        <v>66791909.236499093</v>
      </c>
    </row>
    <row r="39" spans="2:9" ht="14.25" customHeight="1" x14ac:dyDescent="0.2">
      <c r="B39" s="63" t="s">
        <v>51</v>
      </c>
      <c r="C39" s="16">
        <f t="shared" ref="C39:H39" si="0">SUM(C35:C38)</f>
        <v>34619458.449089713</v>
      </c>
      <c r="D39" s="16">
        <f t="shared" si="0"/>
        <v>85185370.890164971</v>
      </c>
      <c r="E39" s="16">
        <f t="shared" si="0"/>
        <v>166225364.52955404</v>
      </c>
      <c r="F39" s="16">
        <f t="shared" si="0"/>
        <v>313726066.40120929</v>
      </c>
      <c r="G39" s="16">
        <f t="shared" si="0"/>
        <v>1060877785.465621</v>
      </c>
      <c r="H39" s="67">
        <f t="shared" si="0"/>
        <v>1660634045.7356391</v>
      </c>
    </row>
    <row r="40" spans="2:9" ht="14.25" customHeight="1" thickBot="1" x14ac:dyDescent="0.25">
      <c r="B40" s="75" t="s">
        <v>277</v>
      </c>
      <c r="C40" s="78">
        <f t="shared" ref="C40:H40" si="1">C39/C34</f>
        <v>79870.243142395906</v>
      </c>
      <c r="D40" s="78">
        <f t="shared" si="1"/>
        <v>185908.40568372037</v>
      </c>
      <c r="E40" s="78">
        <f t="shared" si="1"/>
        <v>350930.64474031917</v>
      </c>
      <c r="F40" s="78">
        <f t="shared" si="1"/>
        <v>674243.93021859997</v>
      </c>
      <c r="G40" s="78">
        <f t="shared" si="1"/>
        <v>2298461.6098013306</v>
      </c>
      <c r="H40" s="126">
        <f t="shared" si="1"/>
        <v>724475.3800275292</v>
      </c>
    </row>
    <row r="41" spans="2:9" ht="14.25" customHeight="1" x14ac:dyDescent="0.2">
      <c r="E41" s="4"/>
      <c r="F41" s="4"/>
      <c r="G41" s="4"/>
      <c r="H41" s="4"/>
    </row>
    <row r="42" spans="2:9" ht="14.25" customHeight="1" x14ac:dyDescent="0.2">
      <c r="E42" s="6"/>
      <c r="F42" s="6"/>
      <c r="G42" s="6"/>
    </row>
    <row r="43" spans="2:9" ht="14.25" customHeight="1" x14ac:dyDescent="0.25">
      <c r="B43" s="3" t="s">
        <v>281</v>
      </c>
    </row>
    <row r="44" spans="2:9" ht="14.25" customHeight="1" thickBot="1" x14ac:dyDescent="0.25">
      <c r="B44" s="2"/>
    </row>
    <row r="45" spans="2:9" ht="32.25" thickBot="1" x14ac:dyDescent="0.25">
      <c r="B45" s="59" t="s">
        <v>43</v>
      </c>
      <c r="C45" s="60" t="s">
        <v>106</v>
      </c>
      <c r="D45" s="60" t="s">
        <v>107</v>
      </c>
      <c r="E45" s="60" t="s">
        <v>111</v>
      </c>
      <c r="F45" s="61" t="s">
        <v>1</v>
      </c>
    </row>
    <row r="46" spans="2:9" ht="14.25" customHeight="1" thickBot="1" x14ac:dyDescent="0.25">
      <c r="B46" s="63" t="s">
        <v>67</v>
      </c>
      <c r="C46" s="16">
        <v>315.0811062770473</v>
      </c>
      <c r="D46" s="16">
        <v>128.49398570163896</v>
      </c>
      <c r="E46" s="16">
        <v>83.236530726094898</v>
      </c>
      <c r="F46" s="67">
        <f>SUM(A46:E46)</f>
        <v>526.81162270478114</v>
      </c>
    </row>
    <row r="47" spans="2:9" ht="14.25" customHeight="1" thickTop="1" x14ac:dyDescent="0.2">
      <c r="B47" s="65" t="s">
        <v>278</v>
      </c>
      <c r="C47" s="50">
        <v>1498199.904431643</v>
      </c>
      <c r="D47" s="50">
        <v>108614.18727754493</v>
      </c>
      <c r="E47" s="50">
        <v>11129133.283919303</v>
      </c>
      <c r="F47" s="67">
        <f>SUM(A47:E47)</f>
        <v>12735947.37562849</v>
      </c>
    </row>
    <row r="48" spans="2:9" ht="14.25" customHeight="1" x14ac:dyDescent="0.2">
      <c r="B48" s="63" t="s">
        <v>276</v>
      </c>
      <c r="C48" s="16">
        <v>16071564.134594081</v>
      </c>
      <c r="D48" s="40">
        <v>22199937.211653095</v>
      </c>
      <c r="E48" s="16">
        <v>48261956.80169455</v>
      </c>
      <c r="F48" s="67">
        <f>SUM(A48:E48)</f>
        <v>86533458.147941723</v>
      </c>
    </row>
    <row r="49" spans="2:6" ht="14.25" customHeight="1" x14ac:dyDescent="0.2">
      <c r="B49" s="63" t="s">
        <v>279</v>
      </c>
      <c r="C49" s="16">
        <v>735067.53362395649</v>
      </c>
      <c r="D49" s="40">
        <v>99099.665051123258</v>
      </c>
      <c r="E49" s="16">
        <v>505581.62451732962</v>
      </c>
      <c r="F49" s="67">
        <f>SUM(A49:E49)</f>
        <v>1339748.8231924092</v>
      </c>
    </row>
    <row r="50" spans="2:6" ht="14.25" customHeight="1" x14ac:dyDescent="0.2">
      <c r="B50" s="83" t="s">
        <v>280</v>
      </c>
      <c r="C50" s="31">
        <v>674201.29176954913</v>
      </c>
      <c r="D50" s="41">
        <v>662441.94564026536</v>
      </c>
      <c r="E50" s="31">
        <v>2528901.904527171</v>
      </c>
      <c r="F50" s="67">
        <f>SUM(A50:E50)</f>
        <v>3865545.1419369858</v>
      </c>
    </row>
    <row r="51" spans="2:6" ht="14.25" customHeight="1" x14ac:dyDescent="0.2">
      <c r="B51" s="63" t="s">
        <v>51</v>
      </c>
      <c r="C51" s="16">
        <f>SUM(C47:C50)</f>
        <v>18979032.864419229</v>
      </c>
      <c r="D51" s="16">
        <f>SUM(D47:D50)</f>
        <v>23070093.00962203</v>
      </c>
      <c r="E51" s="16">
        <f>SUM(E47:E50)</f>
        <v>62425573.614658356</v>
      </c>
      <c r="F51" s="67">
        <f>SUM(F47:F50)</f>
        <v>104474699.4886996</v>
      </c>
    </row>
    <row r="52" spans="2:6" ht="14.25" customHeight="1" thickBot="1" x14ac:dyDescent="0.25">
      <c r="B52" s="75" t="s">
        <v>277</v>
      </c>
      <c r="C52" s="78">
        <f>C51/C46</f>
        <v>60235.388559703664</v>
      </c>
      <c r="D52" s="78">
        <f>D51/D46</f>
        <v>179542.20101157439</v>
      </c>
      <c r="E52" s="78">
        <f>E51/E46</f>
        <v>749978.08137969102</v>
      </c>
      <c r="F52" s="126">
        <f>F51/F46</f>
        <v>198315.09971686019</v>
      </c>
    </row>
  </sheetData>
  <hyperlinks>
    <hyperlink ref="I2" location="Contenidos!A1" display="Volver a Contenidos" xr:uid="{AA6BF95A-DB1C-4F3F-ADE0-F55135DA3A91}"/>
  </hyperlinks>
  <pageMargins left="0.7" right="0.7" top="0.75" bottom="0.75" header="0.3" footer="0.3"/>
  <pageSetup paperSize="9" orientation="portrait" verticalDpi="0" r:id="rId1"/>
  <ignoredErrors>
    <ignoredError sqref="C21:D21 C50:E51 C39:G3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9CE4F-F152-4D1A-82F5-82462C79D785}">
  <sheetPr>
    <tabColor theme="5" tint="-0.499984740745262"/>
  </sheetPr>
  <dimension ref="B2:J112"/>
  <sheetViews>
    <sheetView showGridLines="0" topLeftCell="A10" workbookViewId="0">
      <selection activeCell="B15" sqref="B15:F21"/>
    </sheetView>
  </sheetViews>
  <sheetFormatPr baseColWidth="10" defaultColWidth="11.42578125" defaultRowHeight="16.5" customHeight="1" x14ac:dyDescent="0.2"/>
  <cols>
    <col min="1" max="1" width="15.42578125" style="1" customWidth="1"/>
    <col min="2" max="2" width="46.42578125" style="1" customWidth="1"/>
    <col min="3" max="7" width="21.28515625" style="1" customWidth="1"/>
    <col min="8" max="8" width="16.140625" style="1" customWidth="1"/>
    <col min="9" max="9" width="14.140625" style="1" bestFit="1" customWidth="1"/>
    <col min="10" max="16384" width="11.42578125" style="1"/>
  </cols>
  <sheetData>
    <row r="2" spans="2:9" ht="16.5" customHeight="1" x14ac:dyDescent="0.25">
      <c r="I2" s="22" t="s">
        <v>52</v>
      </c>
    </row>
    <row r="11" spans="2:9" ht="16.5" customHeight="1" x14ac:dyDescent="0.3">
      <c r="C11" s="9" t="s">
        <v>292</v>
      </c>
    </row>
    <row r="13" spans="2:9" ht="16.5" customHeight="1" x14ac:dyDescent="0.25">
      <c r="B13" s="3" t="s">
        <v>11</v>
      </c>
    </row>
    <row r="14" spans="2:9" ht="16.5" customHeight="1" thickBot="1" x14ac:dyDescent="0.3">
      <c r="B14" s="10"/>
    </row>
    <row r="15" spans="2:9" s="7" customFormat="1" thickBot="1" x14ac:dyDescent="0.25">
      <c r="B15" s="59" t="s">
        <v>10</v>
      </c>
      <c r="C15" s="60" t="s">
        <v>9</v>
      </c>
      <c r="D15" s="60" t="s">
        <v>8</v>
      </c>
      <c r="E15" s="60" t="s">
        <v>7</v>
      </c>
      <c r="F15" s="61" t="s">
        <v>6</v>
      </c>
      <c r="G15" s="1"/>
      <c r="H15" s="1"/>
      <c r="I15" s="1"/>
    </row>
    <row r="16" spans="2:9" ht="16.5" customHeight="1" thickBot="1" x14ac:dyDescent="0.25">
      <c r="B16" s="63" t="s">
        <v>0</v>
      </c>
      <c r="C16" s="16">
        <v>2292.4189911341841</v>
      </c>
      <c r="D16" s="16">
        <v>526.81162270478114</v>
      </c>
      <c r="E16" s="16">
        <v>355</v>
      </c>
      <c r="F16" s="67">
        <f>SUM(C16:E16)</f>
        <v>3174.2306138389654</v>
      </c>
    </row>
    <row r="17" spans="2:8" ht="16.5" customHeight="1" thickTop="1" x14ac:dyDescent="0.2">
      <c r="B17" s="65" t="s">
        <v>12</v>
      </c>
      <c r="C17" s="50">
        <v>198911.9875931468</v>
      </c>
      <c r="D17" s="50">
        <v>20371.537330443316</v>
      </c>
      <c r="E17" s="50">
        <v>51716.475076409872</v>
      </c>
      <c r="F17" s="67">
        <f>SUM(C17:E17)</f>
        <v>271000</v>
      </c>
    </row>
    <row r="18" spans="2:8" ht="16.5" customHeight="1" x14ac:dyDescent="0.2">
      <c r="B18" s="63" t="s">
        <v>13</v>
      </c>
      <c r="C18" s="16">
        <v>285249.25634959911</v>
      </c>
      <c r="D18" s="40">
        <v>20186.475656336144</v>
      </c>
      <c r="E18" s="16">
        <v>26564.267994064721</v>
      </c>
      <c r="F18" s="67">
        <f t="shared" ref="F18" si="0">SUM(C18:E18)</f>
        <v>332000</v>
      </c>
    </row>
    <row r="19" spans="2:8" ht="16.5" customHeight="1" x14ac:dyDescent="0.2">
      <c r="B19" s="83" t="s">
        <v>14</v>
      </c>
      <c r="C19" s="31">
        <v>27157.726756157743</v>
      </c>
      <c r="D19" s="41">
        <v>6400.2192780018431</v>
      </c>
      <c r="E19" s="31">
        <v>117442.05396584042</v>
      </c>
      <c r="F19" s="67">
        <f>SUM(C19:E19)</f>
        <v>151000</v>
      </c>
    </row>
    <row r="20" spans="2:8" ht="16.5" customHeight="1" x14ac:dyDescent="0.2">
      <c r="B20" s="63" t="s">
        <v>15</v>
      </c>
      <c r="C20" s="16">
        <f>SUM(C17:C19)</f>
        <v>511318.97069890366</v>
      </c>
      <c r="D20" s="16">
        <f>SUM(D17:D19)</f>
        <v>46958.232264781305</v>
      </c>
      <c r="E20" s="16">
        <v>195722.79703631502</v>
      </c>
      <c r="F20" s="67">
        <f>SUM(C20:E20)</f>
        <v>754000</v>
      </c>
    </row>
    <row r="21" spans="2:8" ht="16.5" customHeight="1" thickBot="1" x14ac:dyDescent="0.25">
      <c r="B21" s="75" t="s">
        <v>16</v>
      </c>
      <c r="C21" s="78">
        <f>C20/C16</f>
        <v>223.04778169976964</v>
      </c>
      <c r="D21" s="78">
        <f>D20/D16</f>
        <v>89.136667151886527</v>
      </c>
      <c r="E21" s="78">
        <v>551.33182263750712</v>
      </c>
      <c r="F21" s="126">
        <f>F20/F16</f>
        <v>237.53787664724848</v>
      </c>
    </row>
    <row r="22" spans="2:8" ht="16.5" customHeight="1" x14ac:dyDescent="0.2">
      <c r="B22" s="17" t="s">
        <v>49</v>
      </c>
      <c r="C22" s="21"/>
      <c r="D22" s="21"/>
      <c r="E22" s="21"/>
      <c r="F22" s="21"/>
      <c r="G22" s="21"/>
    </row>
    <row r="23" spans="2:8" ht="16.5" customHeight="1" x14ac:dyDescent="0.2">
      <c r="B23" s="17"/>
      <c r="C23" s="21"/>
      <c r="D23" s="21"/>
      <c r="E23" s="21"/>
      <c r="F23" s="21"/>
      <c r="G23" s="21"/>
    </row>
    <row r="24" spans="2:8" ht="16.5" customHeight="1" x14ac:dyDescent="0.2">
      <c r="B24" s="5"/>
      <c r="C24" s="12"/>
      <c r="D24" s="12"/>
      <c r="E24" s="12"/>
      <c r="F24" s="12"/>
      <c r="G24" s="12"/>
      <c r="H24" s="13"/>
    </row>
    <row r="25" spans="2:8" ht="16.5" customHeight="1" x14ac:dyDescent="0.25">
      <c r="B25" s="10" t="s">
        <v>17</v>
      </c>
    </row>
    <row r="26" spans="2:8" ht="16.5" customHeight="1" thickBot="1" x14ac:dyDescent="0.3">
      <c r="B26" s="10"/>
    </row>
    <row r="27" spans="2:8" ht="36" customHeight="1" thickBot="1" x14ac:dyDescent="0.25">
      <c r="B27" s="59" t="s">
        <v>39</v>
      </c>
      <c r="C27" s="60" t="s">
        <v>106</v>
      </c>
      <c r="D27" s="60" t="s">
        <v>107</v>
      </c>
      <c r="E27" s="60" t="s">
        <v>108</v>
      </c>
      <c r="F27" s="60" t="s">
        <v>109</v>
      </c>
      <c r="G27" s="60" t="s">
        <v>110</v>
      </c>
      <c r="H27" s="61" t="s">
        <v>1</v>
      </c>
    </row>
    <row r="28" spans="2:8" ht="16.5" customHeight="1" thickBot="1" x14ac:dyDescent="0.25">
      <c r="B28" s="63" t="s">
        <v>67</v>
      </c>
      <c r="C28" s="16">
        <v>433.44626342715321</v>
      </c>
      <c r="D28" s="16">
        <v>458.21150784912834</v>
      </c>
      <c r="E28" s="16">
        <v>473.67013118092632</v>
      </c>
      <c r="F28" s="16">
        <v>465.30054234154483</v>
      </c>
      <c r="G28" s="16">
        <v>461.5599324964661</v>
      </c>
      <c r="H28" s="67">
        <f t="shared" ref="H28:H36" si="1">SUM(C28:G28)</f>
        <v>2292.1883772952187</v>
      </c>
    </row>
    <row r="29" spans="2:8" ht="16.5" customHeight="1" thickTop="1" x14ac:dyDescent="0.2">
      <c r="B29" s="65" t="s">
        <v>22</v>
      </c>
      <c r="C29" s="50">
        <v>8989.2726601906234</v>
      </c>
      <c r="D29" s="50">
        <v>16148.249351131082</v>
      </c>
      <c r="E29" s="50">
        <v>19320.308186276219</v>
      </c>
      <c r="F29" s="128">
        <v>37039.487010504687</v>
      </c>
      <c r="G29" s="128">
        <v>112206.3099088006</v>
      </c>
      <c r="H29" s="66">
        <f>SUM(C29:G29)</f>
        <v>193703.6271169032</v>
      </c>
    </row>
    <row r="30" spans="2:8" ht="16.5" customHeight="1" x14ac:dyDescent="0.2">
      <c r="B30" s="63" t="s">
        <v>23</v>
      </c>
      <c r="C30" s="40">
        <v>0</v>
      </c>
      <c r="D30" s="40">
        <v>0</v>
      </c>
      <c r="E30" s="40">
        <v>191.39971988440664</v>
      </c>
      <c r="F30" s="40">
        <v>4445.655491870888</v>
      </c>
      <c r="G30" s="40">
        <v>571.30526448829414</v>
      </c>
      <c r="H30" s="67">
        <f t="shared" ref="H30:H33" si="2">SUM(C30:G30)</f>
        <v>5208.360476243588</v>
      </c>
    </row>
    <row r="31" spans="2:8" ht="16.5" customHeight="1" x14ac:dyDescent="0.2">
      <c r="B31" s="63" t="s">
        <v>24</v>
      </c>
      <c r="C31" s="40">
        <v>13502.206815509464</v>
      </c>
      <c r="D31" s="40">
        <v>9639.9261839005339</v>
      </c>
      <c r="E31" s="40">
        <v>23898.136422125219</v>
      </c>
      <c r="F31" s="40">
        <v>35230.782790591868</v>
      </c>
      <c r="G31" s="40">
        <v>156771.32728234632</v>
      </c>
      <c r="H31" s="67">
        <f t="shared" si="2"/>
        <v>239042.3794944734</v>
      </c>
    </row>
    <row r="32" spans="2:8" ht="16.5" customHeight="1" x14ac:dyDescent="0.2">
      <c r="B32" s="63" t="s">
        <v>25</v>
      </c>
      <c r="C32" s="40">
        <v>3539.7493511102011</v>
      </c>
      <c r="D32" s="40">
        <v>9077.5735694636387</v>
      </c>
      <c r="E32" s="40">
        <v>10513.019435299848</v>
      </c>
      <c r="F32" s="40">
        <v>15696.039561428533</v>
      </c>
      <c r="G32" s="40">
        <v>7380.4949378234851</v>
      </c>
      <c r="H32" s="67">
        <f t="shared" si="2"/>
        <v>46206.876855125709</v>
      </c>
    </row>
    <row r="33" spans="2:9" ht="16.5" customHeight="1" thickBot="1" x14ac:dyDescent="0.25">
      <c r="B33" s="63" t="s">
        <v>14</v>
      </c>
      <c r="C33" s="40">
        <v>2344.2184902645072</v>
      </c>
      <c r="D33" s="40">
        <v>4329.7184499297882</v>
      </c>
      <c r="E33" s="40">
        <v>7091.3547944073362</v>
      </c>
      <c r="F33" s="40">
        <v>8191.1345635053349</v>
      </c>
      <c r="G33" s="40">
        <v>5201.3004580507768</v>
      </c>
      <c r="H33" s="67">
        <f t="shared" si="2"/>
        <v>27157.726756157743</v>
      </c>
    </row>
    <row r="34" spans="2:9" ht="16.5" customHeight="1" x14ac:dyDescent="0.2">
      <c r="B34" s="132" t="s">
        <v>18</v>
      </c>
      <c r="C34" s="129">
        <v>14598.438287720905</v>
      </c>
      <c r="D34" s="129">
        <v>29060.51193415634</v>
      </c>
      <c r="E34" s="129">
        <v>43968.343187754392</v>
      </c>
      <c r="F34" s="129">
        <v>65854.421660364969</v>
      </c>
      <c r="G34" s="129">
        <v>175870.09492471127</v>
      </c>
      <c r="H34" s="130">
        <f t="shared" si="1"/>
        <v>329351.80999470787</v>
      </c>
      <c r="I34" s="6"/>
    </row>
    <row r="35" spans="2:9" ht="16.5" customHeight="1" x14ac:dyDescent="0.2">
      <c r="B35" s="133" t="s">
        <v>19</v>
      </c>
      <c r="C35" s="40">
        <v>3888.8375341252545</v>
      </c>
      <c r="D35" s="40">
        <v>8446.4526260389903</v>
      </c>
      <c r="E35" s="40">
        <v>13298.1208673742</v>
      </c>
      <c r="F35" s="40">
        <v>22752.435795604895</v>
      </c>
      <c r="G35" s="40">
        <v>71399.311271036364</v>
      </c>
      <c r="H35" s="67">
        <f t="shared" si="1"/>
        <v>119785.1580941797</v>
      </c>
    </row>
    <row r="36" spans="2:9" ht="16.5" customHeight="1" x14ac:dyDescent="0.2">
      <c r="B36" s="133" t="s">
        <v>20</v>
      </c>
      <c r="C36" s="40">
        <v>9888.1714952286347</v>
      </c>
      <c r="D36" s="40">
        <v>1613.3593695506434</v>
      </c>
      <c r="E36" s="40">
        <v>3520.6223802445816</v>
      </c>
      <c r="F36" s="40">
        <v>11585.73688133868</v>
      </c>
      <c r="G36" s="40">
        <v>31219.397675176468</v>
      </c>
      <c r="H36" s="67">
        <f t="shared" si="1"/>
        <v>57827.287801539002</v>
      </c>
      <c r="I36" s="6"/>
    </row>
    <row r="37" spans="2:9" ht="16.5" customHeight="1" thickBot="1" x14ac:dyDescent="0.25">
      <c r="B37" s="134" t="s">
        <v>21</v>
      </c>
      <c r="C37" s="131">
        <f>C38-C34-C35-C36</f>
        <v>0</v>
      </c>
      <c r="D37" s="131">
        <f>D38-D34-D35-D36</f>
        <v>75.143624679068125</v>
      </c>
      <c r="E37" s="131">
        <f>E38-E34-E35-E36</f>
        <v>227.13212261986382</v>
      </c>
      <c r="F37" s="131">
        <f>F38-F34-F35-F36</f>
        <v>410.50508059276217</v>
      </c>
      <c r="G37" s="131">
        <f>G38-G34-G35-G36</f>
        <v>3641.9339805854288</v>
      </c>
      <c r="H37" s="126">
        <f t="shared" ref="H37" si="3">SUM(C37:G37)</f>
        <v>4354.7148084771234</v>
      </c>
      <c r="I37" s="6"/>
    </row>
    <row r="38" spans="2:9" ht="16.5" customHeight="1" thickBot="1" x14ac:dyDescent="0.25">
      <c r="B38" s="63" t="s">
        <v>15</v>
      </c>
      <c r="C38" s="16">
        <f>SUM(C29:C33)</f>
        <v>28375.447317074791</v>
      </c>
      <c r="D38" s="16">
        <f>SUM(D29:D33)</f>
        <v>39195.467554425042</v>
      </c>
      <c r="E38" s="16">
        <f>SUM(E29:E33)</f>
        <v>61014.218557993037</v>
      </c>
      <c r="F38" s="16">
        <f>SUM(F29:F33)</f>
        <v>100603.09941790131</v>
      </c>
      <c r="G38" s="16">
        <f>SUM(G29:G33)</f>
        <v>282130.73785150953</v>
      </c>
      <c r="H38" s="126">
        <f>SUM(C38:G38)</f>
        <v>511318.97069890372</v>
      </c>
      <c r="I38" s="6"/>
    </row>
    <row r="39" spans="2:9" ht="16.5" customHeight="1" thickBot="1" x14ac:dyDescent="0.25">
      <c r="B39" s="75" t="s">
        <v>16</v>
      </c>
      <c r="C39" s="78">
        <f t="shared" ref="C39:H39" si="4">C38/C28</f>
        <v>65.464740871722128</v>
      </c>
      <c r="D39" s="78">
        <f t="shared" si="4"/>
        <v>85.540120409482654</v>
      </c>
      <c r="E39" s="78">
        <f t="shared" si="4"/>
        <v>128.81162340947276</v>
      </c>
      <c r="F39" s="78">
        <f t="shared" si="4"/>
        <v>216.21100829075664</v>
      </c>
      <c r="G39" s="78">
        <f t="shared" si="4"/>
        <v>611.2548295202588</v>
      </c>
      <c r="H39" s="127">
        <f t="shared" si="4"/>
        <v>223.0702222224248</v>
      </c>
    </row>
    <row r="40" spans="2:9" ht="16.5" customHeight="1" x14ac:dyDescent="0.2">
      <c r="C40" s="6"/>
      <c r="D40" s="6"/>
      <c r="E40" s="6"/>
      <c r="F40" s="6"/>
      <c r="G40" s="6"/>
    </row>
    <row r="42" spans="2:9" ht="16.5" customHeight="1" x14ac:dyDescent="0.25">
      <c r="B42" s="10" t="s">
        <v>26</v>
      </c>
    </row>
    <row r="43" spans="2:9" ht="16.5" customHeight="1" thickBot="1" x14ac:dyDescent="0.3">
      <c r="B43" s="10"/>
    </row>
    <row r="44" spans="2:9" ht="32.25" customHeight="1" thickBot="1" x14ac:dyDescent="0.25">
      <c r="B44" s="59" t="s">
        <v>43</v>
      </c>
      <c r="C44" s="60" t="s">
        <v>106</v>
      </c>
      <c r="D44" s="60" t="s">
        <v>107</v>
      </c>
      <c r="E44" s="60" t="s">
        <v>111</v>
      </c>
      <c r="F44" s="61" t="s">
        <v>1</v>
      </c>
    </row>
    <row r="45" spans="2:9" ht="16.5" customHeight="1" thickBot="1" x14ac:dyDescent="0.25">
      <c r="B45" s="63" t="s">
        <v>67</v>
      </c>
      <c r="C45" s="16">
        <v>315.0811062770473</v>
      </c>
      <c r="D45" s="16">
        <v>128.49398570163896</v>
      </c>
      <c r="E45" s="16">
        <v>83.236530726094898</v>
      </c>
      <c r="F45" s="67">
        <v>526.81162270478114</v>
      </c>
    </row>
    <row r="46" spans="2:9" ht="16.5" customHeight="1" thickTop="1" x14ac:dyDescent="0.2">
      <c r="B46" s="65" t="s">
        <v>22</v>
      </c>
      <c r="C46" s="50">
        <v>4359.5400728077875</v>
      </c>
      <c r="D46" s="50">
        <v>3859.8620258373462</v>
      </c>
      <c r="E46" s="50">
        <v>12152.135231798184</v>
      </c>
      <c r="F46" s="66">
        <f t="shared" ref="F46:F50" si="5">SUM(C46:E46)</f>
        <v>20371.537330443316</v>
      </c>
      <c r="G46" s="6"/>
    </row>
    <row r="47" spans="2:9" ht="16.5" customHeight="1" x14ac:dyDescent="0.2">
      <c r="B47" s="63" t="s">
        <v>23</v>
      </c>
      <c r="C47" s="40">
        <v>0</v>
      </c>
      <c r="D47" s="40">
        <v>0</v>
      </c>
      <c r="E47" s="40">
        <v>0</v>
      </c>
      <c r="F47" s="67">
        <f t="shared" si="5"/>
        <v>0</v>
      </c>
      <c r="G47" s="6"/>
    </row>
    <row r="48" spans="2:9" ht="16.5" customHeight="1" x14ac:dyDescent="0.2">
      <c r="B48" s="63" t="s">
        <v>24</v>
      </c>
      <c r="C48" s="40">
        <v>3601.6934690094877</v>
      </c>
      <c r="D48" s="40">
        <v>3434.4814957511476</v>
      </c>
      <c r="E48" s="40">
        <v>5322.7885728315678</v>
      </c>
      <c r="F48" s="67">
        <f t="shared" si="5"/>
        <v>12358.963537592204</v>
      </c>
      <c r="G48" s="6"/>
    </row>
    <row r="49" spans="2:7" ht="16.5" customHeight="1" x14ac:dyDescent="0.2">
      <c r="B49" s="63" t="s">
        <v>25</v>
      </c>
      <c r="C49" s="40">
        <v>6216.7604013796572</v>
      </c>
      <c r="D49" s="40">
        <v>1610.7517173642841</v>
      </c>
      <c r="E49" s="40">
        <v>0</v>
      </c>
      <c r="F49" s="67">
        <f t="shared" si="5"/>
        <v>7827.5121187439418</v>
      </c>
      <c r="G49" s="6"/>
    </row>
    <row r="50" spans="2:7" ht="16.5" customHeight="1" thickBot="1" x14ac:dyDescent="0.25">
      <c r="B50" s="63" t="s">
        <v>14</v>
      </c>
      <c r="C50" s="40">
        <v>5704.992488122326</v>
      </c>
      <c r="D50" s="40">
        <v>302.31276641449466</v>
      </c>
      <c r="E50" s="40">
        <v>392.91402346502184</v>
      </c>
      <c r="F50" s="67">
        <f t="shared" si="5"/>
        <v>6400.2192780018431</v>
      </c>
      <c r="G50" s="6"/>
    </row>
    <row r="51" spans="2:7" ht="16.5" customHeight="1" x14ac:dyDescent="0.2">
      <c r="B51" s="132" t="s">
        <v>18</v>
      </c>
      <c r="C51" s="129">
        <v>11388.499296068781</v>
      </c>
      <c r="D51" s="129">
        <v>5405.1311931679311</v>
      </c>
      <c r="E51" s="129">
        <v>13605.815838203633</v>
      </c>
      <c r="F51" s="130">
        <f t="shared" ref="F51:F53" si="6">SUM(C51:E51)</f>
        <v>30399.446327440346</v>
      </c>
    </row>
    <row r="52" spans="2:7" ht="16.5" customHeight="1" x14ac:dyDescent="0.2">
      <c r="B52" s="133" t="s">
        <v>19</v>
      </c>
      <c r="C52" s="40">
        <v>4729.2010367094827</v>
      </c>
      <c r="D52" s="40">
        <v>2059.056726415949</v>
      </c>
      <c r="E52" s="40">
        <v>3791.0758146754615</v>
      </c>
      <c r="F52" s="67">
        <f t="shared" si="6"/>
        <v>10579.333577800893</v>
      </c>
    </row>
    <row r="53" spans="2:7" ht="16.5" customHeight="1" x14ac:dyDescent="0.2">
      <c r="B53" s="133" t="s">
        <v>20</v>
      </c>
      <c r="C53" s="40">
        <v>3687.6556321995035</v>
      </c>
      <c r="D53" s="40">
        <v>1703.0553787639249</v>
      </c>
      <c r="E53" s="40">
        <v>442.72063466573024</v>
      </c>
      <c r="F53" s="67">
        <f t="shared" si="6"/>
        <v>5833.431645629159</v>
      </c>
      <c r="G53" s="6"/>
    </row>
    <row r="54" spans="2:7" ht="16.5" customHeight="1" thickBot="1" x14ac:dyDescent="0.25">
      <c r="B54" s="134" t="s">
        <v>21</v>
      </c>
      <c r="C54" s="131">
        <f>C55-C51-C52-C53</f>
        <v>77.630466341491683</v>
      </c>
      <c r="D54" s="131">
        <f>D55-D51-D52-D53</f>
        <v>40.164707019466505</v>
      </c>
      <c r="E54" s="131">
        <f>E55-E51-E52-E53</f>
        <v>28.225540549948278</v>
      </c>
      <c r="F54" s="126">
        <f t="shared" ref="F54" si="7">SUM(C54:E54)</f>
        <v>146.02071391090647</v>
      </c>
      <c r="G54" s="6"/>
    </row>
    <row r="55" spans="2:7" ht="16.5" customHeight="1" thickBot="1" x14ac:dyDescent="0.25">
      <c r="B55" s="63" t="s">
        <v>15</v>
      </c>
      <c r="C55" s="16">
        <f>SUM(C46:C50)</f>
        <v>19882.986431319259</v>
      </c>
      <c r="D55" s="16">
        <f>SUM(D46:D50)</f>
        <v>9207.4080053672715</v>
      </c>
      <c r="E55" s="16">
        <f>SUM(E46:E50)</f>
        <v>17867.837828094773</v>
      </c>
      <c r="F55" s="126">
        <f>SUM(C55:E55)</f>
        <v>46958.232264781305</v>
      </c>
      <c r="G55" s="6"/>
    </row>
    <row r="56" spans="2:7" ht="16.5" customHeight="1" thickBot="1" x14ac:dyDescent="0.25">
      <c r="B56" s="75" t="s">
        <v>16</v>
      </c>
      <c r="C56" s="78">
        <f>C55/C45</f>
        <v>63.104343723601033</v>
      </c>
      <c r="D56" s="78">
        <f>D55/D45</f>
        <v>71.656334380869225</v>
      </c>
      <c r="E56" s="78">
        <f>E55/E45</f>
        <v>214.66341367460612</v>
      </c>
      <c r="F56" s="127">
        <f>F55/F45</f>
        <v>89.136667151886527</v>
      </c>
      <c r="G56" s="6"/>
    </row>
    <row r="57" spans="2:7" ht="16.5" customHeight="1" x14ac:dyDescent="0.2">
      <c r="C57" s="6"/>
      <c r="D57" s="6"/>
      <c r="E57" s="6"/>
      <c r="F57" s="6"/>
    </row>
    <row r="58" spans="2:7" ht="16.5" customHeight="1" x14ac:dyDescent="0.2">
      <c r="C58" s="6"/>
      <c r="D58" s="6"/>
      <c r="E58" s="6"/>
    </row>
    <row r="59" spans="2:7" s="95" customFormat="1" ht="16.5" customHeight="1" x14ac:dyDescent="0.2">
      <c r="C59" s="150"/>
      <c r="D59" s="150"/>
      <c r="E59" s="150"/>
    </row>
    <row r="61" spans="2:7" ht="27.75" customHeight="1" x14ac:dyDescent="0.3">
      <c r="C61" s="35" t="s">
        <v>291</v>
      </c>
    </row>
    <row r="62" spans="2:7" ht="17.25" customHeight="1" x14ac:dyDescent="0.2"/>
    <row r="63" spans="2:7" ht="12.75" x14ac:dyDescent="0.2"/>
    <row r="64" spans="2:7" ht="15" x14ac:dyDescent="0.25">
      <c r="B64" s="10" t="s">
        <v>90</v>
      </c>
    </row>
    <row r="65" spans="2:10" ht="15.75" thickBot="1" x14ac:dyDescent="0.3">
      <c r="B65" s="10"/>
    </row>
    <row r="66" spans="2:10" s="7" customFormat="1" ht="15.75" thickBot="1" x14ac:dyDescent="0.25">
      <c r="B66" s="88" t="s">
        <v>10</v>
      </c>
      <c r="C66" s="89" t="s">
        <v>9</v>
      </c>
      <c r="D66" s="89" t="s">
        <v>8</v>
      </c>
      <c r="E66" s="87" t="s">
        <v>54</v>
      </c>
      <c r="F66" s="1"/>
      <c r="G66" s="1"/>
      <c r="H66" s="1"/>
      <c r="I66" s="1"/>
      <c r="J66" s="1"/>
    </row>
    <row r="67" spans="2:10" ht="16.5" customHeight="1" thickTop="1" thickBot="1" x14ac:dyDescent="0.25">
      <c r="B67" s="85" t="s">
        <v>67</v>
      </c>
      <c r="C67" s="86">
        <v>2292.4189911341841</v>
      </c>
      <c r="D67" s="86">
        <v>526.81162270478114</v>
      </c>
      <c r="E67" s="84">
        <f t="shared" ref="E67:E76" si="8">SUM(B67:D67)</f>
        <v>2819.2306138389654</v>
      </c>
    </row>
    <row r="68" spans="2:10" ht="16.5" customHeight="1" thickTop="1" x14ac:dyDescent="0.2">
      <c r="B68" s="11" t="s">
        <v>86</v>
      </c>
      <c r="C68" s="14">
        <v>84192.590991559919</v>
      </c>
      <c r="D68" s="14">
        <v>6492.4131946366888</v>
      </c>
      <c r="E68" s="84">
        <f t="shared" si="8"/>
        <v>90685.004186196602</v>
      </c>
    </row>
    <row r="69" spans="2:10" ht="16.5" customHeight="1" x14ac:dyDescent="0.2">
      <c r="B69" s="15" t="s">
        <v>85</v>
      </c>
      <c r="C69" s="16">
        <v>79414.371952458183</v>
      </c>
      <c r="D69" s="16">
        <v>5209.8116089244395</v>
      </c>
      <c r="E69" s="84">
        <f t="shared" si="8"/>
        <v>84624.183561382626</v>
      </c>
    </row>
    <row r="70" spans="2:10" ht="16.5" customHeight="1" x14ac:dyDescent="0.2">
      <c r="B70" s="15" t="s">
        <v>87</v>
      </c>
      <c r="C70" s="16">
        <v>62551.906710553289</v>
      </c>
      <c r="D70" s="16">
        <v>3922.82873321854</v>
      </c>
      <c r="E70" s="84">
        <f t="shared" si="8"/>
        <v>66474.735443771831</v>
      </c>
    </row>
    <row r="71" spans="2:10" ht="16.5" customHeight="1" x14ac:dyDescent="0.2">
      <c r="B71" s="15" t="s">
        <v>91</v>
      </c>
      <c r="C71" s="16">
        <v>32571.977517601514</v>
      </c>
      <c r="D71" s="16">
        <v>2133.0195028581707</v>
      </c>
      <c r="E71" s="84">
        <f t="shared" si="8"/>
        <v>34704.997020459683</v>
      </c>
    </row>
    <row r="72" spans="2:10" ht="16.5" customHeight="1" x14ac:dyDescent="0.2">
      <c r="B72" s="15" t="s">
        <v>84</v>
      </c>
      <c r="C72" s="16">
        <v>81765.182885663497</v>
      </c>
      <c r="D72" s="16">
        <v>10250.392775990447</v>
      </c>
      <c r="E72" s="84">
        <f t="shared" si="8"/>
        <v>92015.575661653944</v>
      </c>
    </row>
    <row r="73" spans="2:10" ht="16.5" customHeight="1" x14ac:dyDescent="0.2">
      <c r="B73" s="15" t="s">
        <v>83</v>
      </c>
      <c r="C73" s="16">
        <v>14407.975090362837</v>
      </c>
      <c r="D73" s="16">
        <v>2098.9514843662573</v>
      </c>
      <c r="E73" s="84">
        <f t="shared" si="8"/>
        <v>16506.926574729096</v>
      </c>
    </row>
    <row r="74" spans="2:10" ht="16.5" customHeight="1" x14ac:dyDescent="0.2">
      <c r="B74" s="15" t="s">
        <v>92</v>
      </c>
      <c r="C74" s="16">
        <v>59618.695016961472</v>
      </c>
      <c r="D74" s="16">
        <v>10795.775833197222</v>
      </c>
      <c r="E74" s="84">
        <f t="shared" si="8"/>
        <v>70414.470850158687</v>
      </c>
    </row>
    <row r="75" spans="2:10" ht="16.5" customHeight="1" x14ac:dyDescent="0.2">
      <c r="B75" s="15" t="s">
        <v>94</v>
      </c>
      <c r="C75" s="16">
        <v>27631.861158830932</v>
      </c>
      <c r="D75" s="16">
        <v>2943.1001217275152</v>
      </c>
      <c r="E75" s="84">
        <f t="shared" si="8"/>
        <v>30574.961280558447</v>
      </c>
    </row>
    <row r="76" spans="2:10" ht="16.5" customHeight="1" x14ac:dyDescent="0.2">
      <c r="B76" s="30" t="s">
        <v>93</v>
      </c>
      <c r="C76" s="31">
        <v>26942.680968388486</v>
      </c>
      <c r="D76" s="31">
        <v>2049.8053304055566</v>
      </c>
      <c r="E76" s="84">
        <f t="shared" si="8"/>
        <v>28992.486298794043</v>
      </c>
    </row>
    <row r="77" spans="2:10" ht="13.5" thickBot="1" x14ac:dyDescent="0.25">
      <c r="B77" s="75" t="s">
        <v>95</v>
      </c>
      <c r="C77" s="78">
        <v>469097.24229238008</v>
      </c>
      <c r="D77" s="78">
        <f>SUM(D68:D76)</f>
        <v>45896.098585324835</v>
      </c>
      <c r="E77" s="84">
        <f>SUM(E68:E76)</f>
        <v>514993.34087770496</v>
      </c>
    </row>
    <row r="78" spans="2:10" ht="12.75" x14ac:dyDescent="0.2">
      <c r="G78" s="6"/>
      <c r="H78" s="6"/>
    </row>
    <row r="79" spans="2:10" ht="12.75" x14ac:dyDescent="0.2">
      <c r="G79" s="6"/>
      <c r="H79" s="6"/>
    </row>
    <row r="80" spans="2:10" ht="12.75" x14ac:dyDescent="0.2"/>
    <row r="81" spans="2:10" ht="15" x14ac:dyDescent="0.25">
      <c r="B81" s="10" t="s">
        <v>88</v>
      </c>
    </row>
    <row r="82" spans="2:10" ht="13.5" thickBot="1" x14ac:dyDescent="0.25"/>
    <row r="83" spans="2:10" ht="15.75" thickBot="1" x14ac:dyDescent="0.25">
      <c r="B83" s="88" t="s">
        <v>39</v>
      </c>
      <c r="C83" s="89" t="s">
        <v>106</v>
      </c>
      <c r="D83" s="89" t="s">
        <v>107</v>
      </c>
      <c r="E83" s="89" t="s">
        <v>108</v>
      </c>
      <c r="F83" s="89" t="s">
        <v>109</v>
      </c>
      <c r="G83" s="89" t="s">
        <v>110</v>
      </c>
      <c r="H83" s="87" t="s">
        <v>1</v>
      </c>
    </row>
    <row r="84" spans="2:10" ht="14.25" thickTop="1" thickBot="1" x14ac:dyDescent="0.25">
      <c r="B84" s="85" t="s">
        <v>67</v>
      </c>
      <c r="C84" s="86">
        <v>433.44626342715321</v>
      </c>
      <c r="D84" s="86">
        <v>458.21150784912834</v>
      </c>
      <c r="E84" s="86">
        <v>473.67013118092632</v>
      </c>
      <c r="F84" s="86">
        <v>465.30054234154483</v>
      </c>
      <c r="G84" s="86">
        <v>461.5599324964661</v>
      </c>
      <c r="H84" s="84">
        <f t="shared" ref="H84:H94" si="9">SUM(C84:G84)</f>
        <v>2292.1883772952187</v>
      </c>
    </row>
    <row r="85" spans="2:10" ht="13.5" thickTop="1" x14ac:dyDescent="0.2">
      <c r="B85" s="11" t="s">
        <v>86</v>
      </c>
      <c r="C85" s="14">
        <v>3253.3405306228792</v>
      </c>
      <c r="D85" s="14">
        <v>6573.0382585310053</v>
      </c>
      <c r="E85" s="14">
        <v>9928.2228236416067</v>
      </c>
      <c r="F85" s="14">
        <v>15770.559006374526</v>
      </c>
      <c r="G85" s="14">
        <v>48667.430372389899</v>
      </c>
      <c r="H85" s="84">
        <f t="shared" si="9"/>
        <v>84192.590991559919</v>
      </c>
      <c r="I85" s="6"/>
      <c r="J85" s="6"/>
    </row>
    <row r="86" spans="2:10" ht="12.75" x14ac:dyDescent="0.2">
      <c r="B86" s="15" t="s">
        <v>85</v>
      </c>
      <c r="C86" s="16">
        <v>4160.9550857546528</v>
      </c>
      <c r="D86" s="16">
        <v>5895.8273079649271</v>
      </c>
      <c r="E86" s="16">
        <v>9116.9160310000007</v>
      </c>
      <c r="F86" s="16">
        <v>13812.235441784853</v>
      </c>
      <c r="G86" s="16">
        <v>46428.438085953749</v>
      </c>
      <c r="H86" s="84">
        <f t="shared" si="9"/>
        <v>79414.371952458183</v>
      </c>
      <c r="I86" s="6"/>
      <c r="J86" s="6"/>
    </row>
    <row r="87" spans="2:10" ht="12.75" x14ac:dyDescent="0.2">
      <c r="B87" s="15" t="s">
        <v>87</v>
      </c>
      <c r="C87" s="16">
        <v>3401.6502028387772</v>
      </c>
      <c r="D87" s="16">
        <v>4586.4770494156237</v>
      </c>
      <c r="E87" s="16">
        <v>6990.2720943968561</v>
      </c>
      <c r="F87" s="16">
        <v>11348.478830893606</v>
      </c>
      <c r="G87" s="16">
        <v>36225.028533008423</v>
      </c>
      <c r="H87" s="84">
        <f t="shared" si="9"/>
        <v>62551.906710553289</v>
      </c>
      <c r="I87" s="6"/>
      <c r="J87" s="6"/>
    </row>
    <row r="88" spans="2:10" ht="12.75" x14ac:dyDescent="0.2">
      <c r="B88" s="15" t="s">
        <v>91</v>
      </c>
      <c r="C88" s="16">
        <v>1119.1883979783233</v>
      </c>
      <c r="D88" s="16">
        <v>4206.7244972353865</v>
      </c>
      <c r="E88" s="16">
        <v>3760.0856501465946</v>
      </c>
      <c r="F88" s="16">
        <v>7312.7142684084656</v>
      </c>
      <c r="G88" s="16">
        <v>16173.264703832745</v>
      </c>
      <c r="H88" s="84">
        <f t="shared" si="9"/>
        <v>32571.977517601514</v>
      </c>
      <c r="I88" s="6"/>
      <c r="J88" s="6"/>
    </row>
    <row r="89" spans="2:10" ht="12.75" x14ac:dyDescent="0.2">
      <c r="B89" s="15" t="s">
        <v>84</v>
      </c>
      <c r="C89" s="16">
        <v>6049.8668468141141</v>
      </c>
      <c r="D89" s="16">
        <v>7063.1228928719593</v>
      </c>
      <c r="E89" s="16">
        <v>6982.9329507499533</v>
      </c>
      <c r="F89" s="16">
        <v>17170.056691208516</v>
      </c>
      <c r="G89" s="16">
        <v>44499.203504018944</v>
      </c>
      <c r="H89" s="84">
        <f t="shared" si="9"/>
        <v>81765.182885663497</v>
      </c>
      <c r="I89" s="6"/>
      <c r="J89" s="6"/>
    </row>
    <row r="90" spans="2:10" ht="12.75" x14ac:dyDescent="0.2">
      <c r="B90" s="15" t="s">
        <v>83</v>
      </c>
      <c r="C90" s="16">
        <v>676.91790704890116</v>
      </c>
      <c r="D90" s="16">
        <v>1079.9620396722896</v>
      </c>
      <c r="E90" s="16">
        <v>1311.9669172746444</v>
      </c>
      <c r="F90" s="16">
        <v>3284.3718338662361</v>
      </c>
      <c r="G90" s="16">
        <v>8054.7563925007653</v>
      </c>
      <c r="H90" s="84">
        <f t="shared" si="9"/>
        <v>14407.975090362837</v>
      </c>
      <c r="I90" s="6"/>
      <c r="J90" s="6"/>
    </row>
    <row r="91" spans="2:10" ht="12.75" x14ac:dyDescent="0.2">
      <c r="B91" s="15" t="s">
        <v>92</v>
      </c>
      <c r="C91" s="16">
        <v>4711.8397276902797</v>
      </c>
      <c r="D91" s="16">
        <v>6565.5003369482483</v>
      </c>
      <c r="E91" s="16">
        <v>7554.7119768464936</v>
      </c>
      <c r="F91" s="16">
        <v>12440.768656527493</v>
      </c>
      <c r="G91" s="16">
        <v>28345.874318948958</v>
      </c>
      <c r="H91" s="84">
        <f t="shared" si="9"/>
        <v>59618.695016961472</v>
      </c>
      <c r="I91" s="6"/>
      <c r="J91" s="6"/>
    </row>
    <row r="92" spans="2:10" ht="12.75" x14ac:dyDescent="0.2">
      <c r="B92" s="15" t="s">
        <v>94</v>
      </c>
      <c r="C92" s="16">
        <v>2133.2548461735205</v>
      </c>
      <c r="D92" s="16">
        <v>2647.5223651832571</v>
      </c>
      <c r="E92" s="16">
        <v>2843.5062312298214</v>
      </c>
      <c r="F92" s="16">
        <v>10860.72903232406</v>
      </c>
      <c r="G92" s="16">
        <v>9146.8486839202742</v>
      </c>
      <c r="H92" s="84">
        <f t="shared" si="9"/>
        <v>27631.861158830932</v>
      </c>
    </row>
    <row r="93" spans="2:10" ht="12.75" x14ac:dyDescent="0.2">
      <c r="B93" s="30" t="s">
        <v>93</v>
      </c>
      <c r="C93" s="31">
        <v>1532.4770293520669</v>
      </c>
      <c r="D93" s="31">
        <v>2164.5333672753932</v>
      </c>
      <c r="E93" s="31">
        <v>2775.0775095858835</v>
      </c>
      <c r="F93" s="31">
        <v>6013.8995630198397</v>
      </c>
      <c r="G93" s="31">
        <v>14456.693499155301</v>
      </c>
      <c r="H93" s="84">
        <f t="shared" si="9"/>
        <v>26942.680968388486</v>
      </c>
      <c r="I93" s="6"/>
      <c r="J93" s="6"/>
    </row>
    <row r="94" spans="2:10" ht="13.5" thickBot="1" x14ac:dyDescent="0.25">
      <c r="B94" s="75" t="s">
        <v>95</v>
      </c>
      <c r="C94" s="78">
        <f>SUM(C85:C93)</f>
        <v>27039.490574273514</v>
      </c>
      <c r="D94" s="78">
        <f>SUM(D85:D93)</f>
        <v>40782.708115098088</v>
      </c>
      <c r="E94" s="78">
        <f>SUM(E85:E93)</f>
        <v>51263.692184871848</v>
      </c>
      <c r="F94" s="78">
        <f>SUM(F85:F93)</f>
        <v>98013.813324407587</v>
      </c>
      <c r="G94" s="78">
        <f>SUM(G85:G93)</f>
        <v>251997.53809372906</v>
      </c>
      <c r="H94" s="84">
        <f t="shared" si="9"/>
        <v>469097.24229238008</v>
      </c>
    </row>
    <row r="95" spans="2:10" ht="12.75" x14ac:dyDescent="0.2"/>
    <row r="96" spans="2:10" ht="12.75" x14ac:dyDescent="0.2"/>
    <row r="97" spans="2:6" ht="15" x14ac:dyDescent="0.25">
      <c r="B97" s="10" t="s">
        <v>89</v>
      </c>
    </row>
    <row r="98" spans="2:6" ht="13.5" thickBot="1" x14ac:dyDescent="0.25"/>
    <row r="99" spans="2:6" ht="15.75" thickBot="1" x14ac:dyDescent="0.25">
      <c r="B99" s="88" t="s">
        <v>43</v>
      </c>
      <c r="C99" s="89" t="s">
        <v>106</v>
      </c>
      <c r="D99" s="89" t="s">
        <v>107</v>
      </c>
      <c r="E99" s="89" t="s">
        <v>111</v>
      </c>
      <c r="F99" s="87" t="s">
        <v>1</v>
      </c>
    </row>
    <row r="100" spans="2:6" ht="14.25" thickTop="1" thickBot="1" x14ac:dyDescent="0.25">
      <c r="B100" s="85" t="s">
        <v>67</v>
      </c>
      <c r="C100" s="86">
        <v>315.0811062770473</v>
      </c>
      <c r="D100" s="86">
        <v>128.49398570163896</v>
      </c>
      <c r="E100" s="86">
        <v>83.236530726094898</v>
      </c>
      <c r="F100" s="84">
        <f t="shared" ref="F100:F110" si="10">SUM(A100:E100)</f>
        <v>526.81162270478114</v>
      </c>
    </row>
    <row r="101" spans="2:6" ht="13.5" thickTop="1" x14ac:dyDescent="0.2">
      <c r="B101" s="11" t="s">
        <v>86</v>
      </c>
      <c r="C101" s="14">
        <v>1703.6613790798515</v>
      </c>
      <c r="D101" s="14">
        <v>2076.3871014092724</v>
      </c>
      <c r="E101" s="14">
        <v>2712.3647141475653</v>
      </c>
      <c r="F101" s="84">
        <f t="shared" si="10"/>
        <v>6492.4131946366888</v>
      </c>
    </row>
    <row r="102" spans="2:6" ht="12.75" x14ac:dyDescent="0.2">
      <c r="B102" s="15" t="s">
        <v>85</v>
      </c>
      <c r="C102" s="16">
        <v>1609.2269013573789</v>
      </c>
      <c r="D102" s="16">
        <v>1159.9319535459499</v>
      </c>
      <c r="E102" s="16">
        <v>2440.6527540211114</v>
      </c>
      <c r="F102" s="84">
        <f t="shared" si="10"/>
        <v>5209.8116089244395</v>
      </c>
    </row>
    <row r="103" spans="2:6" ht="12.75" x14ac:dyDescent="0.2">
      <c r="B103" s="15" t="s">
        <v>87</v>
      </c>
      <c r="C103" s="16">
        <v>1431.9769563804632</v>
      </c>
      <c r="D103" s="16">
        <v>904.92152143932333</v>
      </c>
      <c r="E103" s="16">
        <v>1585.9302553987534</v>
      </c>
      <c r="F103" s="84">
        <f t="shared" si="10"/>
        <v>3922.82873321854</v>
      </c>
    </row>
    <row r="104" spans="2:6" ht="12.75" x14ac:dyDescent="0.2">
      <c r="B104" s="15" t="s">
        <v>91</v>
      </c>
      <c r="C104" s="16">
        <v>541.72756194153442</v>
      </c>
      <c r="D104" s="16">
        <v>939.8287470937122</v>
      </c>
      <c r="E104" s="16">
        <v>651.46319382292415</v>
      </c>
      <c r="F104" s="84">
        <f t="shared" si="10"/>
        <v>2133.0195028581707</v>
      </c>
    </row>
    <row r="105" spans="2:6" ht="12.75" x14ac:dyDescent="0.2">
      <c r="B105" s="15" t="s">
        <v>84</v>
      </c>
      <c r="C105" s="16">
        <v>2959.9203791733612</v>
      </c>
      <c r="D105" s="16">
        <v>2008.7230329999998</v>
      </c>
      <c r="E105" s="16">
        <v>5281.7493638170854</v>
      </c>
      <c r="F105" s="84">
        <f t="shared" si="10"/>
        <v>10250.392775990447</v>
      </c>
    </row>
    <row r="106" spans="2:6" ht="12.75" x14ac:dyDescent="0.2">
      <c r="B106" s="15" t="s">
        <v>83</v>
      </c>
      <c r="C106" s="16">
        <v>802.09014450420784</v>
      </c>
      <c r="D106" s="16">
        <v>852.17721288295468</v>
      </c>
      <c r="E106" s="16">
        <v>444.68412697909457</v>
      </c>
      <c r="F106" s="84">
        <f t="shared" si="10"/>
        <v>2098.9514843662573</v>
      </c>
    </row>
    <row r="107" spans="2:6" ht="12.75" x14ac:dyDescent="0.2">
      <c r="B107" s="15" t="s">
        <v>92</v>
      </c>
      <c r="C107" s="16">
        <v>8805.8841086354023</v>
      </c>
      <c r="D107" s="16">
        <v>650.75756303601349</v>
      </c>
      <c r="E107" s="16">
        <v>1339.1341615258063</v>
      </c>
      <c r="F107" s="84">
        <f t="shared" si="10"/>
        <v>10795.775833197222</v>
      </c>
    </row>
    <row r="108" spans="2:6" ht="12.75" x14ac:dyDescent="0.2">
      <c r="B108" s="15" t="s">
        <v>94</v>
      </c>
      <c r="C108" s="16">
        <v>774.14911739326442</v>
      </c>
      <c r="D108" s="16">
        <v>832.73804088312124</v>
      </c>
      <c r="E108" s="16">
        <v>1336.2129634511296</v>
      </c>
      <c r="F108" s="84">
        <f t="shared" si="10"/>
        <v>2943.1001217275152</v>
      </c>
    </row>
    <row r="109" spans="2:6" ht="12.75" x14ac:dyDescent="0.2">
      <c r="B109" s="30" t="s">
        <v>93</v>
      </c>
      <c r="C109" s="31">
        <v>601.94390780956041</v>
      </c>
      <c r="D109" s="31">
        <v>608.46856135725898</v>
      </c>
      <c r="E109" s="31">
        <v>839.39286123873705</v>
      </c>
      <c r="F109" s="84">
        <f t="shared" si="10"/>
        <v>2049.8053304055566</v>
      </c>
    </row>
    <row r="110" spans="2:6" ht="13.5" thickBot="1" x14ac:dyDescent="0.25">
      <c r="B110" s="75" t="s">
        <v>95</v>
      </c>
      <c r="C110" s="78">
        <f>SUM(C101:C109)</f>
        <v>19230.580456275024</v>
      </c>
      <c r="D110" s="78">
        <f>SUM(D101:D109)</f>
        <v>10033.933734647604</v>
      </c>
      <c r="E110" s="78">
        <f>SUM(E101:E109)</f>
        <v>16631.584394402205</v>
      </c>
      <c r="F110" s="84">
        <f t="shared" si="10"/>
        <v>45896.098585324835</v>
      </c>
    </row>
    <row r="111" spans="2:6" ht="12.75" x14ac:dyDescent="0.2"/>
    <row r="112" spans="2:6" ht="12.75" x14ac:dyDescent="0.2"/>
  </sheetData>
  <hyperlinks>
    <hyperlink ref="I2" location="Contenidos!A1" display="Volver a Contenidos" xr:uid="{F4D1C53B-AE73-428B-B99C-18CE9C15FB03}"/>
  </hyperlinks>
  <pageMargins left="0.7" right="0.7" top="0.75" bottom="0.75" header="0.3" footer="0.3"/>
  <pageSetup paperSize="9" orientation="portrait" verticalDpi="0" r:id="rId1"/>
  <ignoredErrors>
    <ignoredError sqref="C20:D20 C55:E55 C38:G38" formulaRange="1"/>
    <ignoredError sqref="H37 F5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6FDDE-188D-48B5-83B6-489DA174E1B1}">
  <sheetPr>
    <tabColor theme="9" tint="-0.499984740745262"/>
  </sheetPr>
  <dimension ref="B5:Q87"/>
  <sheetViews>
    <sheetView showGridLines="0" topLeftCell="A16" workbookViewId="0">
      <selection activeCell="J17" sqref="J17:N25"/>
    </sheetView>
  </sheetViews>
  <sheetFormatPr baseColWidth="10" defaultColWidth="11.42578125" defaultRowHeight="15" customHeight="1" x14ac:dyDescent="0.2"/>
  <cols>
    <col min="1" max="1" width="4.42578125" style="1" customWidth="1"/>
    <col min="2" max="2" width="37" style="1" customWidth="1"/>
    <col min="3" max="3" width="17.140625" style="1" customWidth="1"/>
    <col min="4" max="4" width="16.42578125" style="1" customWidth="1"/>
    <col min="5" max="5" width="14.28515625" style="1" customWidth="1"/>
    <col min="6" max="6" width="12.28515625" style="1" customWidth="1"/>
    <col min="7" max="7" width="14.85546875" style="1" customWidth="1"/>
    <col min="8" max="8" width="13.85546875" style="1" customWidth="1"/>
    <col min="9" max="9" width="6.140625" style="1" customWidth="1"/>
    <col min="10" max="10" width="37.140625" style="1" customWidth="1"/>
    <col min="11" max="11" width="13.42578125" style="1" customWidth="1"/>
    <col min="12" max="12" width="15.28515625" style="1" customWidth="1"/>
    <col min="13" max="13" width="13.85546875" style="1" customWidth="1"/>
    <col min="14" max="14" width="13" style="1" customWidth="1"/>
    <col min="15" max="15" width="14.85546875" style="1" customWidth="1"/>
    <col min="16" max="16" width="15.7109375" style="1" customWidth="1"/>
    <col min="17" max="16384" width="11.42578125" style="1"/>
  </cols>
  <sheetData>
    <row r="5" spans="2:16" ht="15" customHeight="1" x14ac:dyDescent="0.25">
      <c r="I5" s="22" t="s">
        <v>52</v>
      </c>
    </row>
    <row r="11" spans="2:16" ht="24" customHeight="1" x14ac:dyDescent="0.35">
      <c r="D11" s="151" t="s">
        <v>294</v>
      </c>
    </row>
    <row r="13" spans="2:16" ht="15" customHeight="1" x14ac:dyDescent="0.3">
      <c r="B13" s="9" t="s">
        <v>27</v>
      </c>
      <c r="J13" s="9" t="s">
        <v>28</v>
      </c>
    </row>
    <row r="15" spans="2:16" ht="15" customHeight="1" x14ac:dyDescent="0.2">
      <c r="B15" s="168" t="s">
        <v>29</v>
      </c>
      <c r="C15" s="168"/>
      <c r="D15" s="168"/>
      <c r="E15" s="168"/>
      <c r="F15" s="168"/>
      <c r="G15" s="168"/>
      <c r="H15" s="168"/>
      <c r="J15" s="168" t="s">
        <v>30</v>
      </c>
      <c r="K15" s="168"/>
      <c r="L15" s="168"/>
      <c r="M15" s="168"/>
      <c r="N15" s="168"/>
      <c r="O15" s="168"/>
      <c r="P15" s="168"/>
    </row>
    <row r="16" spans="2:16" ht="15" customHeight="1" thickBot="1" x14ac:dyDescent="0.25">
      <c r="B16" s="28"/>
      <c r="C16" s="28"/>
      <c r="D16" s="28"/>
      <c r="E16" s="28"/>
      <c r="F16" s="28"/>
      <c r="G16" s="28"/>
      <c r="H16" s="28"/>
      <c r="J16" s="28"/>
      <c r="K16" s="28"/>
      <c r="L16" s="28"/>
      <c r="M16" s="28"/>
      <c r="N16" s="28"/>
      <c r="O16" s="28"/>
      <c r="P16" s="28"/>
    </row>
    <row r="17" spans="2:16" s="7" customFormat="1" ht="30.75" thickBot="1" x14ac:dyDescent="0.25">
      <c r="B17" s="59" t="s">
        <v>10</v>
      </c>
      <c r="C17" s="60" t="s">
        <v>9</v>
      </c>
      <c r="D17" s="60" t="s">
        <v>8</v>
      </c>
      <c r="E17" s="60" t="s">
        <v>7</v>
      </c>
      <c r="F17" s="61" t="s">
        <v>6</v>
      </c>
      <c r="J17" s="59" t="s">
        <v>10</v>
      </c>
      <c r="K17" s="60" t="s">
        <v>9</v>
      </c>
      <c r="L17" s="60" t="s">
        <v>8</v>
      </c>
      <c r="M17" s="60" t="s">
        <v>7</v>
      </c>
      <c r="N17" s="61" t="s">
        <v>6</v>
      </c>
    </row>
    <row r="18" spans="2:16" ht="15" customHeight="1" thickBot="1" x14ac:dyDescent="0.25">
      <c r="B18" s="63" t="s">
        <v>67</v>
      </c>
      <c r="C18" s="16">
        <v>2292.4189911341841</v>
      </c>
      <c r="D18" s="16">
        <v>526.81162270478114</v>
      </c>
      <c r="E18" s="16">
        <v>355</v>
      </c>
      <c r="F18" s="67">
        <f>SUM(C18:E18)</f>
        <v>3174.2306138389654</v>
      </c>
      <c r="G18" s="7"/>
      <c r="J18" s="63" t="s">
        <v>67</v>
      </c>
      <c r="K18" s="16">
        <v>2292.4189911341841</v>
      </c>
      <c r="L18" s="16">
        <v>526.81162270478114</v>
      </c>
      <c r="M18" s="16">
        <v>355</v>
      </c>
      <c r="N18" s="67">
        <f>SUM(K18:M18)</f>
        <v>3174.2306138389654</v>
      </c>
      <c r="O18" s="7"/>
    </row>
    <row r="19" spans="2:16" ht="15" customHeight="1" thickTop="1" x14ac:dyDescent="0.2">
      <c r="B19" s="65" t="s">
        <v>32</v>
      </c>
      <c r="C19" s="50">
        <v>245884.80646565199</v>
      </c>
      <c r="D19" s="50">
        <v>19528.092182528628</v>
      </c>
      <c r="E19" s="50">
        <v>59487.101351819379</v>
      </c>
      <c r="F19" s="67">
        <f t="shared" ref="F19:F24" si="0">SUM(C19:E19)</f>
        <v>324900</v>
      </c>
      <c r="G19" s="7"/>
      <c r="I19" s="6"/>
      <c r="J19" s="65" t="s">
        <v>32</v>
      </c>
      <c r="K19" s="50">
        <v>251793.55193647044</v>
      </c>
      <c r="L19" s="50">
        <v>20763.223072825582</v>
      </c>
      <c r="M19" s="50">
        <v>47943.22499070398</v>
      </c>
      <c r="N19" s="67">
        <f t="shared" ref="N19:N24" si="1">SUM(K19:M19)</f>
        <v>320500</v>
      </c>
      <c r="O19" s="7"/>
    </row>
    <row r="20" spans="2:16" ht="15" customHeight="1" x14ac:dyDescent="0.2">
      <c r="B20" s="63" t="s">
        <v>33</v>
      </c>
      <c r="C20" s="16">
        <v>80444.188814534689</v>
      </c>
      <c r="D20" s="40">
        <v>9671.09984413649</v>
      </c>
      <c r="E20" s="16">
        <v>29284.711341328817</v>
      </c>
      <c r="F20" s="67">
        <f t="shared" si="0"/>
        <v>119400</v>
      </c>
      <c r="G20" s="7"/>
      <c r="J20" s="63" t="s">
        <v>33</v>
      </c>
      <c r="K20" s="16">
        <v>71886.818489246827</v>
      </c>
      <c r="L20" s="40">
        <v>7055.4679137405874</v>
      </c>
      <c r="M20" s="16">
        <v>30057.713597012582</v>
      </c>
      <c r="N20" s="67">
        <f t="shared" si="1"/>
        <v>109000</v>
      </c>
      <c r="O20" s="7"/>
    </row>
    <row r="21" spans="2:16" ht="15" customHeight="1" x14ac:dyDescent="0.2">
      <c r="B21" s="63" t="s">
        <v>295</v>
      </c>
      <c r="C21" s="16">
        <v>93257.604491273058</v>
      </c>
      <c r="D21" s="40">
        <v>8158.050277055836</v>
      </c>
      <c r="E21" s="16">
        <v>45184.345231671119</v>
      </c>
      <c r="F21" s="67">
        <f t="shared" si="0"/>
        <v>146600</v>
      </c>
      <c r="G21" s="7"/>
      <c r="J21" s="63" t="s">
        <v>295</v>
      </c>
      <c r="K21" s="16">
        <v>102390.36588437352</v>
      </c>
      <c r="L21" s="40">
        <v>9233.0084847002981</v>
      </c>
      <c r="M21" s="16">
        <v>25176.625630926181</v>
      </c>
      <c r="N21" s="67">
        <f t="shared" si="1"/>
        <v>136800</v>
      </c>
      <c r="O21" s="7"/>
    </row>
    <row r="22" spans="2:16" ht="15" customHeight="1" x14ac:dyDescent="0.2">
      <c r="B22" s="63" t="s">
        <v>34</v>
      </c>
      <c r="C22" s="16">
        <v>103205.7175080709</v>
      </c>
      <c r="D22" s="40">
        <v>9562.4640410727588</v>
      </c>
      <c r="E22" s="16">
        <v>28831.818450856343</v>
      </c>
      <c r="F22" s="67">
        <f t="shared" si="0"/>
        <v>141600</v>
      </c>
      <c r="G22" s="7"/>
      <c r="J22" s="63" t="s">
        <v>34</v>
      </c>
      <c r="K22" s="16">
        <v>105919.96578076197</v>
      </c>
      <c r="L22" s="40">
        <v>8383.5264926588388</v>
      </c>
      <c r="M22" s="16">
        <v>18696.507726579192</v>
      </c>
      <c r="N22" s="67">
        <f t="shared" si="1"/>
        <v>133000</v>
      </c>
      <c r="O22" s="7"/>
    </row>
    <row r="23" spans="2:16" ht="15" customHeight="1" x14ac:dyDescent="0.2">
      <c r="B23" s="63" t="s">
        <v>35</v>
      </c>
      <c r="C23" s="16">
        <v>40266.311536859896</v>
      </c>
      <c r="D23" s="40">
        <v>6477.5175373138782</v>
      </c>
      <c r="E23" s="16">
        <v>8656.1709258262272</v>
      </c>
      <c r="F23" s="67">
        <f t="shared" si="0"/>
        <v>55400</v>
      </c>
      <c r="G23" s="7"/>
      <c r="J23" s="63" t="s">
        <v>35</v>
      </c>
      <c r="K23" s="16">
        <v>40997.732896461675</v>
      </c>
      <c r="L23" s="40">
        <v>6267.2432499546212</v>
      </c>
      <c r="M23" s="16">
        <v>7235.0238535837052</v>
      </c>
      <c r="N23" s="67">
        <f t="shared" si="1"/>
        <v>54500</v>
      </c>
      <c r="O23" s="7"/>
    </row>
    <row r="24" spans="2:16" ht="15" customHeight="1" x14ac:dyDescent="0.2">
      <c r="B24" s="63" t="s">
        <v>36</v>
      </c>
      <c r="C24" s="16">
        <v>3940.4146211011794</v>
      </c>
      <c r="D24" s="40">
        <v>479.68771014172069</v>
      </c>
      <c r="E24" s="16">
        <v>1479.8976687571003</v>
      </c>
      <c r="F24" s="67">
        <f t="shared" si="0"/>
        <v>5900</v>
      </c>
      <c r="G24" s="7"/>
      <c r="J24" s="63" t="s">
        <v>36</v>
      </c>
      <c r="K24" s="16">
        <v>3791.5204093397733</v>
      </c>
      <c r="L24" s="40">
        <v>393.88039149223141</v>
      </c>
      <c r="M24" s="16">
        <v>1014.5991991679948</v>
      </c>
      <c r="N24" s="67">
        <f t="shared" si="1"/>
        <v>5200</v>
      </c>
      <c r="O24" s="7"/>
    </row>
    <row r="25" spans="2:16" s="2" customFormat="1" ht="15" customHeight="1" thickBot="1" x14ac:dyDescent="0.25">
      <c r="B25" s="135" t="s">
        <v>1</v>
      </c>
      <c r="C25" s="136">
        <f>SUM(C19:C24)</f>
        <v>566999.04343749164</v>
      </c>
      <c r="D25" s="136">
        <f>SUM(D19:D24)</f>
        <v>53876.911592249307</v>
      </c>
      <c r="E25" s="136">
        <v>172924.04497025898</v>
      </c>
      <c r="F25" s="126">
        <f>SUM(C25:E25)</f>
        <v>793799.99999999988</v>
      </c>
      <c r="G25" s="7"/>
      <c r="J25" s="135" t="s">
        <v>1</v>
      </c>
      <c r="K25" s="136">
        <f>SUM(K19:K24)</f>
        <v>576779.95539665408</v>
      </c>
      <c r="L25" s="136">
        <f>SUM(L19:L24)</f>
        <v>52096.349605372154</v>
      </c>
      <c r="M25" s="136">
        <f>SUM(M19:M24)</f>
        <v>130123.69499797364</v>
      </c>
      <c r="N25" s="126">
        <f>SUM(K25:M25)</f>
        <v>758999.99999999988</v>
      </c>
      <c r="O25" s="7"/>
    </row>
    <row r="26" spans="2:16" ht="15" customHeight="1" x14ac:dyDescent="0.2">
      <c r="B26" s="17" t="s">
        <v>48</v>
      </c>
      <c r="C26" s="26"/>
      <c r="D26" s="26"/>
      <c r="E26" s="26"/>
      <c r="F26" s="26"/>
      <c r="G26" s="18"/>
      <c r="H26" s="18"/>
      <c r="I26" s="18"/>
      <c r="J26" s="17" t="s">
        <v>48</v>
      </c>
      <c r="K26" s="18"/>
      <c r="L26" s="18"/>
      <c r="M26" s="18"/>
      <c r="N26" s="18"/>
      <c r="O26" s="18"/>
      <c r="P26" s="18"/>
    </row>
    <row r="27" spans="2:16" ht="15" customHeight="1" x14ac:dyDescent="0.2">
      <c r="C27" s="6"/>
      <c r="D27" s="6"/>
      <c r="E27" s="6"/>
      <c r="F27" s="6"/>
      <c r="G27" s="6"/>
      <c r="H27" s="6"/>
      <c r="K27" s="6"/>
      <c r="L27" s="6"/>
      <c r="M27" s="6"/>
      <c r="N27" s="6"/>
      <c r="O27" s="6"/>
      <c r="P27" s="6"/>
    </row>
    <row r="28" spans="2:16" ht="15" customHeight="1" x14ac:dyDescent="0.2">
      <c r="C28" s="6"/>
      <c r="D28" s="6"/>
      <c r="E28" s="6"/>
      <c r="F28" s="6"/>
      <c r="G28" s="6"/>
      <c r="H28" s="6"/>
      <c r="K28" s="6"/>
      <c r="L28" s="6"/>
      <c r="M28" s="6"/>
      <c r="N28" s="6"/>
      <c r="O28" s="6"/>
      <c r="P28" s="6"/>
    </row>
    <row r="29" spans="2:16" s="42" customFormat="1" ht="15" customHeight="1" x14ac:dyDescent="0.2">
      <c r="B29" s="167" t="s">
        <v>37</v>
      </c>
      <c r="C29" s="167"/>
      <c r="D29" s="167"/>
      <c r="E29" s="167"/>
      <c r="F29" s="167"/>
      <c r="G29" s="167"/>
      <c r="H29" s="167"/>
      <c r="J29" s="167" t="s">
        <v>38</v>
      </c>
      <c r="K29" s="167"/>
      <c r="L29" s="167"/>
      <c r="M29" s="167"/>
      <c r="N29" s="167"/>
      <c r="O29" s="167"/>
      <c r="P29" s="167"/>
    </row>
    <row r="30" spans="2:16" ht="15" customHeight="1" thickBot="1" x14ac:dyDescent="0.25">
      <c r="B30" s="29"/>
      <c r="C30" s="29"/>
      <c r="D30" s="29"/>
      <c r="E30" s="29"/>
      <c r="F30" s="29"/>
      <c r="G30" s="29"/>
      <c r="H30" s="29"/>
      <c r="J30" s="29"/>
      <c r="K30" s="29"/>
      <c r="L30" s="29"/>
      <c r="M30" s="29"/>
      <c r="N30" s="29"/>
      <c r="O30" s="29"/>
      <c r="P30" s="29"/>
    </row>
    <row r="31" spans="2:16" ht="32.25" thickBot="1" x14ac:dyDescent="0.25">
      <c r="B31" s="59" t="s">
        <v>39</v>
      </c>
      <c r="C31" s="60" t="s">
        <v>106</v>
      </c>
      <c r="D31" s="60" t="s">
        <v>107</v>
      </c>
      <c r="E31" s="60" t="s">
        <v>108</v>
      </c>
      <c r="F31" s="60" t="s">
        <v>109</v>
      </c>
      <c r="G31" s="60" t="s">
        <v>110</v>
      </c>
      <c r="H31" s="61" t="s">
        <v>1</v>
      </c>
      <c r="J31" s="59" t="s">
        <v>39</v>
      </c>
      <c r="K31" s="60" t="s">
        <v>106</v>
      </c>
      <c r="L31" s="60" t="s">
        <v>107</v>
      </c>
      <c r="M31" s="60" t="s">
        <v>108</v>
      </c>
      <c r="N31" s="60" t="s">
        <v>109</v>
      </c>
      <c r="O31" s="60" t="s">
        <v>110</v>
      </c>
      <c r="P31" s="61" t="s">
        <v>1</v>
      </c>
    </row>
    <row r="32" spans="2:16" ht="15" customHeight="1" thickBot="1" x14ac:dyDescent="0.25">
      <c r="B32" s="63" t="s">
        <v>67</v>
      </c>
      <c r="C32" s="16">
        <v>433.44626342715321</v>
      </c>
      <c r="D32" s="16">
        <v>458.21150784912834</v>
      </c>
      <c r="E32" s="16">
        <v>473.67013118092632</v>
      </c>
      <c r="F32" s="16">
        <v>465.30054234154483</v>
      </c>
      <c r="G32" s="16">
        <v>461.5599324964661</v>
      </c>
      <c r="H32" s="67">
        <f>SUM(C32:G32)</f>
        <v>2292.1883772952187</v>
      </c>
      <c r="J32" s="63" t="s">
        <v>67</v>
      </c>
      <c r="K32" s="16">
        <v>433.44626342715321</v>
      </c>
      <c r="L32" s="16">
        <v>458.21150784912834</v>
      </c>
      <c r="M32" s="16">
        <v>473.67013118092632</v>
      </c>
      <c r="N32" s="16">
        <v>465.30054234154483</v>
      </c>
      <c r="O32" s="16">
        <v>461.5599324964661</v>
      </c>
      <c r="P32" s="67">
        <f>SUM(K32:O32)</f>
        <v>2292.1883772952187</v>
      </c>
    </row>
    <row r="33" spans="2:17" ht="15" customHeight="1" thickTop="1" x14ac:dyDescent="0.2">
      <c r="B33" s="65" t="s">
        <v>32</v>
      </c>
      <c r="C33" s="50">
        <v>9349.1676339206406</v>
      </c>
      <c r="D33" s="50">
        <v>18077.355591477277</v>
      </c>
      <c r="E33" s="50">
        <v>26688.321007449587</v>
      </c>
      <c r="F33" s="50">
        <v>48437.575099776099</v>
      </c>
      <c r="G33" s="50">
        <v>143332.38713302839</v>
      </c>
      <c r="H33" s="66">
        <f>SUM(C33:G33)</f>
        <v>245884.80646565199</v>
      </c>
      <c r="I33" s="6"/>
      <c r="J33" s="65" t="s">
        <v>32</v>
      </c>
      <c r="K33" s="50">
        <v>10922.582188390581</v>
      </c>
      <c r="L33" s="50">
        <v>17220.963103186496</v>
      </c>
      <c r="M33" s="50">
        <v>26556.689973471195</v>
      </c>
      <c r="N33" s="50">
        <v>49467.127200472001</v>
      </c>
      <c r="O33" s="50">
        <v>147626.18947095016</v>
      </c>
      <c r="P33" s="66">
        <f>SUM(K33:O33)</f>
        <v>251793.55193647044</v>
      </c>
    </row>
    <row r="34" spans="2:17" ht="15" customHeight="1" x14ac:dyDescent="0.2">
      <c r="B34" s="63" t="s">
        <v>33</v>
      </c>
      <c r="C34" s="16">
        <v>3585.8377802952168</v>
      </c>
      <c r="D34" s="40">
        <v>6283.9547525059679</v>
      </c>
      <c r="E34" s="16">
        <v>9878.0834460745791</v>
      </c>
      <c r="F34" s="40">
        <v>14632.403282924868</v>
      </c>
      <c r="G34" s="40">
        <v>46063.909552734054</v>
      </c>
      <c r="H34" s="67">
        <f t="shared" ref="H34:H39" si="2">SUM(C34:G34)</f>
        <v>80444.188814534689</v>
      </c>
      <c r="J34" s="63" t="s">
        <v>33</v>
      </c>
      <c r="K34" s="16">
        <v>2533.7875730231663</v>
      </c>
      <c r="L34" s="40">
        <v>6307.200530954392</v>
      </c>
      <c r="M34" s="16">
        <v>9683.604357523398</v>
      </c>
      <c r="N34" s="40">
        <v>14735.820621117566</v>
      </c>
      <c r="O34" s="40">
        <v>38626.405406628306</v>
      </c>
      <c r="P34" s="67">
        <f t="shared" ref="P34:P39" si="3">SUM(K34:O34)</f>
        <v>71886.818489246827</v>
      </c>
    </row>
    <row r="35" spans="2:17" ht="15" customHeight="1" x14ac:dyDescent="0.2">
      <c r="B35" s="63" t="s">
        <v>296</v>
      </c>
      <c r="C35" s="16">
        <v>1478.1219148223372</v>
      </c>
      <c r="D35" s="40">
        <v>1705.8193322665988</v>
      </c>
      <c r="E35" s="16">
        <v>2030.3789618193243</v>
      </c>
      <c r="F35" s="16">
        <v>3785.4931124896148</v>
      </c>
      <c r="G35" s="16">
        <v>17939.189684124463</v>
      </c>
      <c r="H35" s="67">
        <f t="shared" si="2"/>
        <v>26939.00300552234</v>
      </c>
      <c r="J35" s="63" t="s">
        <v>296</v>
      </c>
      <c r="K35" s="16">
        <v>1361.6605470999941</v>
      </c>
      <c r="L35" s="40">
        <v>1382.8063313618018</v>
      </c>
      <c r="M35" s="16">
        <v>3144.8335991537683</v>
      </c>
      <c r="N35" s="16">
        <v>5269.2888101709077</v>
      </c>
      <c r="O35" s="16">
        <v>18255.686120392889</v>
      </c>
      <c r="P35" s="67">
        <f t="shared" si="3"/>
        <v>29414.275408179361</v>
      </c>
      <c r="Q35" s="6"/>
    </row>
    <row r="36" spans="2:17" ht="15" customHeight="1" x14ac:dyDescent="0.2">
      <c r="B36" s="63" t="s">
        <v>40</v>
      </c>
      <c r="C36" s="16">
        <v>2186.6079890200022</v>
      </c>
      <c r="D36" s="40">
        <v>3563.9326952871315</v>
      </c>
      <c r="E36" s="16">
        <v>6026.2569341594563</v>
      </c>
      <c r="F36" s="40">
        <v>12963.414597794181</v>
      </c>
      <c r="G36" s="40">
        <v>41578.389269489955</v>
      </c>
      <c r="H36" s="67">
        <f t="shared" si="2"/>
        <v>66318.601485750725</v>
      </c>
      <c r="J36" s="63" t="s">
        <v>40</v>
      </c>
      <c r="K36" s="16">
        <v>2780.7657605466893</v>
      </c>
      <c r="L36" s="40">
        <v>4388.3289374882506</v>
      </c>
      <c r="M36" s="16">
        <v>7092.5381434552919</v>
      </c>
      <c r="N36" s="40">
        <v>11647.960160867513</v>
      </c>
      <c r="O36" s="40">
        <v>47066.497473836404</v>
      </c>
      <c r="P36" s="67">
        <f t="shared" si="3"/>
        <v>72976.090476194149</v>
      </c>
    </row>
    <row r="37" spans="2:17" ht="15" customHeight="1" x14ac:dyDescent="0.2">
      <c r="B37" s="63" t="s">
        <v>34</v>
      </c>
      <c r="C37" s="16">
        <v>3749.7669323570058</v>
      </c>
      <c r="D37" s="40">
        <v>6847.2791559234265</v>
      </c>
      <c r="E37" s="16">
        <v>9595.190600405791</v>
      </c>
      <c r="F37" s="16">
        <v>17945.33918799473</v>
      </c>
      <c r="G37" s="16">
        <v>65068.141631389946</v>
      </c>
      <c r="H37" s="67">
        <f t="shared" si="2"/>
        <v>103205.7175080709</v>
      </c>
      <c r="J37" s="63" t="s">
        <v>34</v>
      </c>
      <c r="K37" s="16">
        <v>2864.901293977844</v>
      </c>
      <c r="L37" s="40">
        <v>6717.3167951240275</v>
      </c>
      <c r="M37" s="16">
        <v>10275.421079959517</v>
      </c>
      <c r="N37" s="16">
        <v>19757.942463323099</v>
      </c>
      <c r="O37" s="16">
        <v>66304.384148377474</v>
      </c>
      <c r="P37" s="67">
        <f t="shared" si="3"/>
        <v>105919.96578076197</v>
      </c>
    </row>
    <row r="38" spans="2:17" ht="15" customHeight="1" x14ac:dyDescent="0.2">
      <c r="B38" s="63" t="s">
        <v>35</v>
      </c>
      <c r="C38" s="16">
        <v>2031.8439897559754</v>
      </c>
      <c r="D38" s="40">
        <v>4025.9519708910912</v>
      </c>
      <c r="E38" s="16">
        <v>6215.4234955136499</v>
      </c>
      <c r="F38" s="40">
        <v>7687.4656876517338</v>
      </c>
      <c r="G38" s="40">
        <v>20305.626393047445</v>
      </c>
      <c r="H38" s="67">
        <f t="shared" si="2"/>
        <v>40266.311536859896</v>
      </c>
      <c r="J38" s="63" t="s">
        <v>35</v>
      </c>
      <c r="K38" s="16">
        <v>1366.5386086937729</v>
      </c>
      <c r="L38" s="40">
        <v>3187.923636557663</v>
      </c>
      <c r="M38" s="16">
        <v>4503.9086019001916</v>
      </c>
      <c r="N38" s="40">
        <v>9350.2977410437252</v>
      </c>
      <c r="O38" s="40">
        <v>22589.064308266326</v>
      </c>
      <c r="P38" s="67">
        <f t="shared" si="3"/>
        <v>40997.732896461675</v>
      </c>
    </row>
    <row r="39" spans="2:17" ht="15" customHeight="1" x14ac:dyDescent="0.2">
      <c r="B39" s="63" t="s">
        <v>36</v>
      </c>
      <c r="C39" s="16">
        <v>568.62552396056492</v>
      </c>
      <c r="D39" s="40">
        <v>435.41857474403048</v>
      </c>
      <c r="E39" s="16">
        <v>454.06121794994084</v>
      </c>
      <c r="F39" s="16">
        <v>621.91661267533595</v>
      </c>
      <c r="G39" s="16">
        <v>1860.3926917713068</v>
      </c>
      <c r="H39" s="67">
        <f t="shared" si="2"/>
        <v>3940.4146211011794</v>
      </c>
      <c r="J39" s="63" t="s">
        <v>36</v>
      </c>
      <c r="K39" s="16">
        <v>444.81634289256613</v>
      </c>
      <c r="L39" s="40">
        <v>356.63547640236214</v>
      </c>
      <c r="M39" s="16">
        <v>371.61353509741986</v>
      </c>
      <c r="N39" s="16">
        <v>756.01789341292886</v>
      </c>
      <c r="O39" s="16">
        <v>1862.437161534496</v>
      </c>
      <c r="P39" s="67">
        <f t="shared" si="3"/>
        <v>3791.5204093397733</v>
      </c>
    </row>
    <row r="40" spans="2:17" ht="15" customHeight="1" thickBot="1" x14ac:dyDescent="0.25">
      <c r="B40" s="135" t="s">
        <v>1</v>
      </c>
      <c r="C40" s="136">
        <f>SUM(C33:C39)</f>
        <v>22949.97176413174</v>
      </c>
      <c r="D40" s="136">
        <f>SUM(D33:D39)</f>
        <v>40939.712073095514</v>
      </c>
      <c r="E40" s="136">
        <f>SUM(E33:E39)</f>
        <v>60887.715663372335</v>
      </c>
      <c r="F40" s="136">
        <f>SUM(F33:F39)</f>
        <v>106073.60758130657</v>
      </c>
      <c r="G40" s="136">
        <f>SUM(G33:G39)</f>
        <v>336148.03635558562</v>
      </c>
      <c r="H40" s="67">
        <f>SUM(C40:G40)</f>
        <v>566999.04343749175</v>
      </c>
      <c r="J40" s="135" t="s">
        <v>1</v>
      </c>
      <c r="K40" s="136">
        <f>SUM(K33:K39)</f>
        <v>22275.052314624612</v>
      </c>
      <c r="L40" s="136">
        <f>SUM(L33:L39)</f>
        <v>39561.174811074998</v>
      </c>
      <c r="M40" s="136">
        <f>SUM(M33:M39)</f>
        <v>61628.60929056078</v>
      </c>
      <c r="N40" s="136">
        <f>SUM(N33:N39)</f>
        <v>110984.45489040774</v>
      </c>
      <c r="O40" s="136">
        <f>SUM(O33:O39)</f>
        <v>342330.66408998606</v>
      </c>
      <c r="P40" s="67">
        <f>SUM(K40:O40)</f>
        <v>576779.9553966542</v>
      </c>
    </row>
    <row r="41" spans="2:17" ht="15" customHeight="1" x14ac:dyDescent="0.2">
      <c r="C41" s="6"/>
      <c r="D41" s="6"/>
      <c r="E41" s="6"/>
      <c r="F41" s="6"/>
      <c r="G41" s="6"/>
      <c r="K41" s="6"/>
      <c r="L41" s="6"/>
      <c r="M41" s="6"/>
      <c r="N41" s="6"/>
      <c r="O41" s="6"/>
    </row>
    <row r="42" spans="2:17" ht="15" customHeight="1" x14ac:dyDescent="0.2">
      <c r="C42" s="6"/>
      <c r="D42" s="6"/>
      <c r="E42" s="6"/>
      <c r="F42" s="6"/>
      <c r="G42" s="6"/>
      <c r="K42" s="6"/>
      <c r="L42" s="6"/>
      <c r="M42" s="6"/>
      <c r="N42" s="6"/>
      <c r="O42" s="6"/>
    </row>
    <row r="43" spans="2:17" ht="15" customHeight="1" x14ac:dyDescent="0.2">
      <c r="B43" s="168" t="s">
        <v>41</v>
      </c>
      <c r="C43" s="168"/>
      <c r="D43" s="168"/>
      <c r="E43" s="168"/>
      <c r="F43" s="168"/>
      <c r="G43" s="168"/>
      <c r="H43" s="168"/>
      <c r="J43" s="168" t="s">
        <v>42</v>
      </c>
      <c r="K43" s="168"/>
      <c r="L43" s="168"/>
      <c r="M43" s="168"/>
      <c r="N43" s="168"/>
      <c r="O43" s="168"/>
      <c r="P43" s="168"/>
    </row>
    <row r="44" spans="2:17" ht="15" customHeight="1" thickBot="1" x14ac:dyDescent="0.25">
      <c r="B44" s="28"/>
      <c r="C44" s="28"/>
      <c r="D44" s="28"/>
      <c r="E44" s="28"/>
      <c r="F44" s="28"/>
      <c r="G44" s="28"/>
      <c r="H44" s="28"/>
      <c r="J44" s="106"/>
      <c r="K44" s="106"/>
      <c r="L44" s="106"/>
      <c r="M44" s="106"/>
      <c r="N44" s="106"/>
      <c r="O44" s="106"/>
      <c r="P44" s="106"/>
    </row>
    <row r="45" spans="2:17" ht="32.25" thickBot="1" x14ac:dyDescent="0.25">
      <c r="B45" s="59" t="s">
        <v>43</v>
      </c>
      <c r="C45" s="60" t="s">
        <v>106</v>
      </c>
      <c r="D45" s="60" t="s">
        <v>107</v>
      </c>
      <c r="E45" s="60" t="s">
        <v>111</v>
      </c>
      <c r="F45" s="61" t="s">
        <v>1</v>
      </c>
      <c r="J45" s="59" t="s">
        <v>43</v>
      </c>
      <c r="K45" s="60" t="s">
        <v>106</v>
      </c>
      <c r="L45" s="60" t="s">
        <v>107</v>
      </c>
      <c r="M45" s="60" t="s">
        <v>111</v>
      </c>
      <c r="N45" s="61" t="s">
        <v>1</v>
      </c>
    </row>
    <row r="46" spans="2:17" ht="15" customHeight="1" thickBot="1" x14ac:dyDescent="0.25">
      <c r="B46" s="63" t="s">
        <v>67</v>
      </c>
      <c r="C46" s="16">
        <v>315.0811062770473</v>
      </c>
      <c r="D46" s="16">
        <v>128.49398570163896</v>
      </c>
      <c r="E46" s="16">
        <v>83.236530726094898</v>
      </c>
      <c r="F46" s="67">
        <v>526.81162270478114</v>
      </c>
      <c r="J46" s="63" t="s">
        <v>67</v>
      </c>
      <c r="K46" s="16">
        <v>315.0811062770473</v>
      </c>
      <c r="L46" s="16">
        <v>128.49398570163896</v>
      </c>
      <c r="M46" s="16">
        <v>83.236530726094898</v>
      </c>
      <c r="N46" s="67">
        <v>526.81162270478114</v>
      </c>
    </row>
    <row r="47" spans="2:17" ht="15" customHeight="1" thickTop="1" x14ac:dyDescent="0.2">
      <c r="B47" s="65" t="s">
        <v>32</v>
      </c>
      <c r="C47" s="50">
        <v>5248.0370117570401</v>
      </c>
      <c r="D47" s="50">
        <v>4143.3666587636344</v>
      </c>
      <c r="E47" s="50">
        <v>10136.688512007951</v>
      </c>
      <c r="F47" s="66">
        <f t="shared" ref="F47:F53" si="4">SUM(A47:E47)</f>
        <v>19528.092182528628</v>
      </c>
      <c r="J47" s="65" t="s">
        <v>32</v>
      </c>
      <c r="K47" s="50">
        <v>5179.2254920000005</v>
      </c>
      <c r="L47" s="50">
        <v>4134.646099799339</v>
      </c>
      <c r="M47" s="50">
        <v>11449.35148102624</v>
      </c>
      <c r="N47" s="66">
        <f t="shared" ref="N47:N53" si="5">SUM(I47:M47)</f>
        <v>20763.223072825582</v>
      </c>
    </row>
    <row r="48" spans="2:17" ht="15" customHeight="1" x14ac:dyDescent="0.2">
      <c r="B48" s="63" t="s">
        <v>33</v>
      </c>
      <c r="C48" s="16">
        <v>2221.0386206825847</v>
      </c>
      <c r="D48" s="40">
        <v>1503.7555640475819</v>
      </c>
      <c r="E48" s="16">
        <v>5946.3056594063237</v>
      </c>
      <c r="F48" s="67">
        <f t="shared" si="4"/>
        <v>9671.09984413649</v>
      </c>
      <c r="J48" s="63" t="s">
        <v>33</v>
      </c>
      <c r="K48" s="16">
        <v>1916.8343080189989</v>
      </c>
      <c r="L48" s="40">
        <v>1820.4662835000049</v>
      </c>
      <c r="M48" s="16">
        <v>3318.1673222215836</v>
      </c>
      <c r="N48" s="67">
        <f t="shared" si="5"/>
        <v>7055.4679137405874</v>
      </c>
    </row>
    <row r="49" spans="2:16" ht="15" customHeight="1" x14ac:dyDescent="0.2">
      <c r="B49" s="63" t="s">
        <v>296</v>
      </c>
      <c r="C49" s="16">
        <v>760.43400803767622</v>
      </c>
      <c r="D49" s="40">
        <v>527.84648541144975</v>
      </c>
      <c r="E49" s="16">
        <v>1016.5425107624839</v>
      </c>
      <c r="F49" s="67">
        <f t="shared" si="4"/>
        <v>2304.8230042116097</v>
      </c>
      <c r="J49" s="63" t="s">
        <v>296</v>
      </c>
      <c r="K49" s="16">
        <v>788.85537772317218</v>
      </c>
      <c r="L49" s="40">
        <v>310.18749823521955</v>
      </c>
      <c r="M49" s="16">
        <v>606.13936906933486</v>
      </c>
      <c r="N49" s="67">
        <f t="shared" si="5"/>
        <v>1705.1822450277266</v>
      </c>
    </row>
    <row r="50" spans="2:16" ht="15" customHeight="1" x14ac:dyDescent="0.2">
      <c r="B50" s="63" t="s">
        <v>40</v>
      </c>
      <c r="C50" s="16">
        <v>1076.8485335339774</v>
      </c>
      <c r="D50" s="40">
        <v>1114.5583806795059</v>
      </c>
      <c r="E50" s="16">
        <v>3661.8203586307422</v>
      </c>
      <c r="F50" s="67">
        <f t="shared" si="4"/>
        <v>5853.2272728442258</v>
      </c>
      <c r="J50" s="63" t="s">
        <v>40</v>
      </c>
      <c r="K50" s="16">
        <v>1456.2511835172916</v>
      </c>
      <c r="L50" s="40">
        <v>1456.3440568931012</v>
      </c>
      <c r="M50" s="16">
        <v>4615.2309992621786</v>
      </c>
      <c r="N50" s="67">
        <f t="shared" si="5"/>
        <v>7527.8262396725713</v>
      </c>
    </row>
    <row r="51" spans="2:16" ht="15" customHeight="1" x14ac:dyDescent="0.2">
      <c r="B51" s="63" t="s">
        <v>34</v>
      </c>
      <c r="C51" s="16">
        <v>2029.2604319419313</v>
      </c>
      <c r="D51" s="40">
        <v>2156.9331466060253</v>
      </c>
      <c r="E51" s="16">
        <v>5376.2704625248016</v>
      </c>
      <c r="F51" s="67">
        <f t="shared" si="4"/>
        <v>9562.4640410727588</v>
      </c>
      <c r="J51" s="63" t="s">
        <v>34</v>
      </c>
      <c r="K51" s="16">
        <v>1718.2413083670142</v>
      </c>
      <c r="L51" s="40">
        <v>1789.8641686442331</v>
      </c>
      <c r="M51" s="16">
        <v>4875.421015647591</v>
      </c>
      <c r="N51" s="67">
        <f t="shared" si="5"/>
        <v>8383.5264926588388</v>
      </c>
    </row>
    <row r="52" spans="2:16" ht="15" customHeight="1" x14ac:dyDescent="0.2">
      <c r="B52" s="63" t="s">
        <v>35</v>
      </c>
      <c r="C52" s="16">
        <v>2029.6439152474657</v>
      </c>
      <c r="D52" s="40">
        <v>1245.094542412188</v>
      </c>
      <c r="E52" s="16">
        <v>3202.7790796542245</v>
      </c>
      <c r="F52" s="67">
        <f t="shared" si="4"/>
        <v>6477.5175373138782</v>
      </c>
      <c r="J52" s="63" t="s">
        <v>35</v>
      </c>
      <c r="K52" s="16">
        <v>1982.7200776913839</v>
      </c>
      <c r="L52" s="40">
        <v>1615.3295395979585</v>
      </c>
      <c r="M52" s="16">
        <v>2669.1936326652781</v>
      </c>
      <c r="N52" s="67">
        <f t="shared" si="5"/>
        <v>6267.2432499546212</v>
      </c>
    </row>
    <row r="53" spans="2:16" ht="15" customHeight="1" x14ac:dyDescent="0.2">
      <c r="B53" s="63" t="s">
        <v>36</v>
      </c>
      <c r="C53" s="16">
        <v>205.74991026591829</v>
      </c>
      <c r="D53" s="40">
        <v>145.56970968403672</v>
      </c>
      <c r="E53" s="16">
        <v>128.36809019176567</v>
      </c>
      <c r="F53" s="67">
        <f t="shared" si="4"/>
        <v>479.68771014172069</v>
      </c>
      <c r="J53" s="63" t="s">
        <v>36</v>
      </c>
      <c r="K53" s="16">
        <v>211.02919602104683</v>
      </c>
      <c r="L53" s="40">
        <v>97.6597036</v>
      </c>
      <c r="M53" s="16">
        <v>85.191491871184553</v>
      </c>
      <c r="N53" s="67">
        <f t="shared" si="5"/>
        <v>393.88039149223141</v>
      </c>
    </row>
    <row r="54" spans="2:16" ht="15" customHeight="1" thickBot="1" x14ac:dyDescent="0.25">
      <c r="B54" s="135" t="s">
        <v>1</v>
      </c>
      <c r="C54" s="136">
        <f>SUM(C47:C53)</f>
        <v>13571.012431466594</v>
      </c>
      <c r="D54" s="136">
        <f>SUM(D47:D53)</f>
        <v>10837.12448760442</v>
      </c>
      <c r="E54" s="136">
        <f>SUM(E47:E53)</f>
        <v>29468.774673178294</v>
      </c>
      <c r="F54" s="67">
        <f>SUM(C54:E54)</f>
        <v>53876.911592249307</v>
      </c>
      <c r="J54" s="135" t="s">
        <v>1</v>
      </c>
      <c r="K54" s="136">
        <f>SUM(K47:K53)</f>
        <v>13253.156943338907</v>
      </c>
      <c r="L54" s="136">
        <f>SUM(L47:L53)</f>
        <v>11224.497350269856</v>
      </c>
      <c r="M54" s="136">
        <f>SUM(M47:M53)</f>
        <v>27618.695311763389</v>
      </c>
      <c r="N54" s="67">
        <f>SUM(K54:M54)</f>
        <v>52096.349605372154</v>
      </c>
    </row>
    <row r="55" spans="2:16" ht="15" customHeight="1" x14ac:dyDescent="0.2">
      <c r="C55" s="6"/>
      <c r="D55" s="6"/>
      <c r="E55" s="6"/>
      <c r="K55" s="18"/>
      <c r="L55" s="18"/>
      <c r="M55" s="18"/>
      <c r="N55" s="18"/>
    </row>
    <row r="58" spans="2:16" s="20" customFormat="1" ht="7.5" customHeight="1" x14ac:dyDescent="0.2"/>
    <row r="60" spans="2:16" ht="15" customHeight="1" x14ac:dyDescent="0.2">
      <c r="B60" s="5"/>
      <c r="C60" s="18"/>
      <c r="D60" s="18"/>
      <c r="E60" s="18"/>
      <c r="F60" s="18"/>
      <c r="G60" s="18"/>
      <c r="H60" s="18"/>
      <c r="I60" s="18"/>
      <c r="J60" s="5"/>
      <c r="K60" s="18"/>
      <c r="L60" s="18"/>
      <c r="M60" s="18"/>
      <c r="N60" s="18"/>
      <c r="O60" s="18"/>
      <c r="P60" s="18"/>
    </row>
    <row r="61" spans="2:16" ht="15" customHeight="1" x14ac:dyDescent="0.2">
      <c r="C61" s="6"/>
      <c r="D61" s="6"/>
      <c r="E61" s="6"/>
      <c r="F61" s="6"/>
      <c r="G61" s="6"/>
      <c r="H61" s="6"/>
      <c r="K61" s="6"/>
      <c r="L61" s="6"/>
      <c r="M61" s="6"/>
      <c r="N61" s="6"/>
      <c r="O61" s="6"/>
      <c r="P61" s="6"/>
    </row>
    <row r="62" spans="2:16" s="42" customFormat="1" ht="15" customHeight="1" x14ac:dyDescent="0.2">
      <c r="B62" s="167" t="s">
        <v>44</v>
      </c>
      <c r="C62" s="167"/>
      <c r="D62" s="167"/>
      <c r="E62" s="167"/>
      <c r="F62" s="167"/>
      <c r="G62" s="167"/>
      <c r="H62" s="167"/>
      <c r="J62" s="167" t="s">
        <v>45</v>
      </c>
      <c r="K62" s="167"/>
      <c r="L62" s="167"/>
      <c r="M62" s="167"/>
      <c r="N62" s="167"/>
      <c r="O62" s="167"/>
      <c r="P62" s="167"/>
    </row>
    <row r="63" spans="2:16" ht="15" customHeight="1" thickBot="1" x14ac:dyDescent="0.25">
      <c r="B63" s="29"/>
      <c r="C63" s="29"/>
      <c r="D63" s="29"/>
      <c r="E63" s="29"/>
      <c r="F63" s="29"/>
      <c r="G63" s="29"/>
      <c r="H63" s="29"/>
      <c r="J63" s="29"/>
      <c r="K63" s="29"/>
      <c r="L63" s="29"/>
      <c r="M63" s="29"/>
      <c r="N63" s="29"/>
      <c r="O63" s="29"/>
      <c r="P63" s="29"/>
    </row>
    <row r="64" spans="2:16" ht="32.25" thickBot="1" x14ac:dyDescent="0.25">
      <c r="B64" s="59" t="s">
        <v>39</v>
      </c>
      <c r="C64" s="60" t="s">
        <v>106</v>
      </c>
      <c r="D64" s="60" t="s">
        <v>107</v>
      </c>
      <c r="E64" s="60" t="s">
        <v>108</v>
      </c>
      <c r="F64" s="60" t="s">
        <v>109</v>
      </c>
      <c r="G64" s="60" t="s">
        <v>110</v>
      </c>
      <c r="H64" s="61" t="s">
        <v>1</v>
      </c>
      <c r="J64" s="59" t="s">
        <v>39</v>
      </c>
      <c r="K64" s="60" t="s">
        <v>106</v>
      </c>
      <c r="L64" s="60" t="s">
        <v>107</v>
      </c>
      <c r="M64" s="60" t="s">
        <v>108</v>
      </c>
      <c r="N64" s="60" t="s">
        <v>109</v>
      </c>
      <c r="O64" s="60" t="s">
        <v>110</v>
      </c>
      <c r="P64" s="61" t="s">
        <v>1</v>
      </c>
    </row>
    <row r="65" spans="2:16" ht="15" customHeight="1" thickBot="1" x14ac:dyDescent="0.25">
      <c r="B65" s="63" t="s">
        <v>67</v>
      </c>
      <c r="C65" s="16">
        <v>433.44626342715321</v>
      </c>
      <c r="D65" s="16">
        <v>458.21150784912834</v>
      </c>
      <c r="E65" s="16">
        <v>473.67013118092632</v>
      </c>
      <c r="F65" s="16">
        <v>465.30054234154483</v>
      </c>
      <c r="G65" s="16">
        <v>461.5599324964661</v>
      </c>
      <c r="H65" s="67">
        <f>SUM(C65:G65)</f>
        <v>2292.1883772952187</v>
      </c>
      <c r="J65" s="63" t="s">
        <v>67</v>
      </c>
      <c r="K65" s="16">
        <v>433.44626342715321</v>
      </c>
      <c r="L65" s="16">
        <v>458.21150784912834</v>
      </c>
      <c r="M65" s="16">
        <v>473.67013118092632</v>
      </c>
      <c r="N65" s="16">
        <v>465.30054234154483</v>
      </c>
      <c r="O65" s="16">
        <v>461.5599324964661</v>
      </c>
      <c r="P65" s="67">
        <f>SUM(K65:O65)</f>
        <v>2292.1883772952187</v>
      </c>
    </row>
    <row r="66" spans="2:16" ht="15" customHeight="1" thickTop="1" x14ac:dyDescent="0.2">
      <c r="B66" s="65" t="s">
        <v>32</v>
      </c>
      <c r="C66" s="50">
        <f t="shared" ref="C66:C72" si="6">C33/C$65</f>
        <v>21.569381080826645</v>
      </c>
      <c r="D66" s="50">
        <f t="shared" ref="D66:G66" si="7">D33/D$65</f>
        <v>39.451989489162862</v>
      </c>
      <c r="E66" s="50">
        <f t="shared" si="7"/>
        <v>56.343685722618496</v>
      </c>
      <c r="F66" s="50">
        <f t="shared" si="7"/>
        <v>104.0995457603001</v>
      </c>
      <c r="G66" s="50">
        <f t="shared" si="7"/>
        <v>310.53905905085423</v>
      </c>
      <c r="H66" s="66">
        <f>SUMPRODUCT($C$32:$G$32,C66:G66)/$H$32</f>
        <v>107.27076749067018</v>
      </c>
      <c r="I66" s="6"/>
      <c r="J66" s="65" t="s">
        <v>32</v>
      </c>
      <c r="K66" s="50">
        <f t="shared" ref="K66:K72" si="8">K33/K$65</f>
        <v>25.199391735502353</v>
      </c>
      <c r="L66" s="50">
        <f t="shared" ref="L66:O66" si="9">L33/L$65</f>
        <v>37.583000008058953</v>
      </c>
      <c r="M66" s="50">
        <f t="shared" si="9"/>
        <v>56.065789724299542</v>
      </c>
      <c r="N66" s="50">
        <f t="shared" si="9"/>
        <v>106.31220619588622</v>
      </c>
      <c r="O66" s="50">
        <f t="shared" si="9"/>
        <v>319.841864679362</v>
      </c>
      <c r="P66" s="66">
        <f>SUMPRODUCT($C$32:$G$32,K66:O66)/$H$32</f>
        <v>109.84854230592806</v>
      </c>
    </row>
    <row r="67" spans="2:16" ht="15" customHeight="1" x14ac:dyDescent="0.2">
      <c r="B67" s="63" t="s">
        <v>33</v>
      </c>
      <c r="C67" s="16">
        <f t="shared" si="6"/>
        <v>8.272854290963032</v>
      </c>
      <c r="D67" s="40">
        <f t="shared" ref="D67:G72" si="10">D34/D$65</f>
        <v>13.71409195286958</v>
      </c>
      <c r="E67" s="16">
        <f t="shared" si="10"/>
        <v>20.854351574685797</v>
      </c>
      <c r="F67" s="40">
        <f t="shared" si="10"/>
        <v>31.447208742310547</v>
      </c>
      <c r="G67" s="40">
        <f t="shared" si="10"/>
        <v>99.800494604428735</v>
      </c>
      <c r="H67" s="67">
        <f t="shared" ref="H67:H73" si="11">SUMPRODUCT($C$32:$G$32,C67:G67)/$H$32</f>
        <v>35.094929200129179</v>
      </c>
      <c r="J67" s="63" t="s">
        <v>33</v>
      </c>
      <c r="K67" s="16">
        <f t="shared" si="8"/>
        <v>5.8456786615003438</v>
      </c>
      <c r="L67" s="40">
        <f t="shared" ref="L67:O72" si="12">L34/L$65</f>
        <v>13.764823499437544</v>
      </c>
      <c r="M67" s="16">
        <f t="shared" si="12"/>
        <v>20.443772406296358</v>
      </c>
      <c r="N67" s="40">
        <f t="shared" si="12"/>
        <v>31.669467967868869</v>
      </c>
      <c r="O67" s="40">
        <f t="shared" si="12"/>
        <v>83.686651910419116</v>
      </c>
      <c r="P67" s="67">
        <f t="shared" ref="P67:P73" si="13">SUMPRODUCT($C$32:$G$32,K67:O67)/$H$32</f>
        <v>31.361653868114121</v>
      </c>
    </row>
    <row r="68" spans="2:16" ht="15" customHeight="1" x14ac:dyDescent="0.2">
      <c r="B68" s="63" t="s">
        <v>296</v>
      </c>
      <c r="C68" s="16">
        <f t="shared" si="6"/>
        <v>3.4101618575165236</v>
      </c>
      <c r="D68" s="40">
        <f t="shared" si="10"/>
        <v>3.722777152136171</v>
      </c>
      <c r="E68" s="16">
        <f t="shared" si="10"/>
        <v>4.2864829934648903</v>
      </c>
      <c r="F68" s="16">
        <f t="shared" si="10"/>
        <v>8.1355871485551532</v>
      </c>
      <c r="G68" s="16">
        <f t="shared" si="10"/>
        <v>38.866436233092685</v>
      </c>
      <c r="H68" s="67">
        <f t="shared" si="11"/>
        <v>11.752525783814658</v>
      </c>
      <c r="J68" s="63" t="s">
        <v>296</v>
      </c>
      <c r="K68" s="16">
        <f t="shared" si="8"/>
        <v>3.141474877032457</v>
      </c>
      <c r="L68" s="40">
        <f t="shared" si="12"/>
        <v>3.017834139200859</v>
      </c>
      <c r="M68" s="16">
        <f t="shared" si="12"/>
        <v>6.6392904938152961</v>
      </c>
      <c r="N68" s="16">
        <f t="shared" si="12"/>
        <v>11.324484565726314</v>
      </c>
      <c r="O68" s="16">
        <f t="shared" si="12"/>
        <v>39.552146612146977</v>
      </c>
      <c r="P68" s="67">
        <f>SUMPRODUCT($C$32:$G$32,K68:O68)/$H$32</f>
        <v>12.832398811343854</v>
      </c>
    </row>
    <row r="69" spans="2:16" ht="15" customHeight="1" x14ac:dyDescent="0.2">
      <c r="B69" s="63" t="s">
        <v>40</v>
      </c>
      <c r="C69" s="16">
        <f t="shared" si="6"/>
        <v>5.0447037465060367</v>
      </c>
      <c r="D69" s="40">
        <f t="shared" si="10"/>
        <v>7.7779205328483352</v>
      </c>
      <c r="E69" s="16">
        <f t="shared" si="10"/>
        <v>12.722476123067226</v>
      </c>
      <c r="F69" s="40">
        <f t="shared" si="10"/>
        <v>27.860304079075494</v>
      </c>
      <c r="G69" s="40">
        <f t="shared" si="10"/>
        <v>90.082319417551034</v>
      </c>
      <c r="H69" s="67">
        <f>SUMPRODUCT($C$32:$G$32,C69:G69)/$H$32</f>
        <v>28.932439472538746</v>
      </c>
      <c r="J69" s="63" t="s">
        <v>40</v>
      </c>
      <c r="K69" s="16">
        <f t="shared" si="8"/>
        <v>6.4154798303251184</v>
      </c>
      <c r="L69" s="40">
        <f t="shared" si="12"/>
        <v>9.5770814619810043</v>
      </c>
      <c r="M69" s="16">
        <f t="shared" si="12"/>
        <v>14.973581141315783</v>
      </c>
      <c r="N69" s="40">
        <f t="shared" si="12"/>
        <v>25.033197043466057</v>
      </c>
      <c r="O69" s="40">
        <f t="shared" si="12"/>
        <v>101.97266738311771</v>
      </c>
      <c r="P69" s="67">
        <f t="shared" si="13"/>
        <v>31.836864369020972</v>
      </c>
    </row>
    <row r="70" spans="2:16" ht="15" customHeight="1" x14ac:dyDescent="0.2">
      <c r="B70" s="63" t="s">
        <v>34</v>
      </c>
      <c r="C70" s="16">
        <f t="shared" si="6"/>
        <v>8.6510537724065699</v>
      </c>
      <c r="D70" s="40">
        <f t="shared" si="10"/>
        <v>14.943490153848288</v>
      </c>
      <c r="E70" s="16">
        <f t="shared" si="10"/>
        <v>20.257115593258181</v>
      </c>
      <c r="F70" s="16">
        <f t="shared" si="10"/>
        <v>38.567200239414944</v>
      </c>
      <c r="G70" s="16">
        <f t="shared" si="10"/>
        <v>140.97441534721634</v>
      </c>
      <c r="H70" s="67">
        <f t="shared" si="11"/>
        <v>45.024972000710342</v>
      </c>
      <c r="J70" s="63" t="s">
        <v>34</v>
      </c>
      <c r="K70" s="16">
        <f t="shared" si="8"/>
        <v>6.6095881674599584</v>
      </c>
      <c r="L70" s="40">
        <f t="shared" si="12"/>
        <v>14.659860523048637</v>
      </c>
      <c r="M70" s="16">
        <f t="shared" si="12"/>
        <v>21.69320040159899</v>
      </c>
      <c r="N70" s="16">
        <f t="shared" si="12"/>
        <v>42.462753995287983</v>
      </c>
      <c r="O70" s="16">
        <f t="shared" si="12"/>
        <v>143.65281620038613</v>
      </c>
      <c r="P70" s="67">
        <f t="shared" si="13"/>
        <v>46.209101673287201</v>
      </c>
    </row>
    <row r="71" spans="2:16" ht="15" customHeight="1" x14ac:dyDescent="0.2">
      <c r="B71" s="63" t="s">
        <v>35</v>
      </c>
      <c r="C71" s="16">
        <f t="shared" si="6"/>
        <v>4.6876491071596362</v>
      </c>
      <c r="D71" s="40">
        <f t="shared" si="10"/>
        <v>8.7862305985922209</v>
      </c>
      <c r="E71" s="16">
        <f t="shared" si="10"/>
        <v>13.121839622899008</v>
      </c>
      <c r="F71" s="40">
        <f t="shared" si="10"/>
        <v>16.521505968950493</v>
      </c>
      <c r="G71" s="40">
        <f t="shared" si="10"/>
        <v>43.993477257047033</v>
      </c>
      <c r="H71" s="67">
        <f t="shared" si="11"/>
        <v>17.566754955966633</v>
      </c>
      <c r="J71" s="63" t="s">
        <v>35</v>
      </c>
      <c r="K71" s="16">
        <f t="shared" si="8"/>
        <v>3.1527290093329849</v>
      </c>
      <c r="L71" s="40">
        <f t="shared" si="12"/>
        <v>6.9573190152337361</v>
      </c>
      <c r="M71" s="16">
        <f t="shared" si="12"/>
        <v>9.5085341156541023</v>
      </c>
      <c r="N71" s="40">
        <f t="shared" si="12"/>
        <v>20.095179115824717</v>
      </c>
      <c r="O71" s="40">
        <f t="shared" si="12"/>
        <v>48.940695926718632</v>
      </c>
      <c r="P71" s="67">
        <f t="shared" si="13"/>
        <v>17.88584799685573</v>
      </c>
    </row>
    <row r="72" spans="2:16" ht="15" customHeight="1" x14ac:dyDescent="0.2">
      <c r="B72" s="63" t="s">
        <v>36</v>
      </c>
      <c r="C72" s="16">
        <f t="shared" si="6"/>
        <v>1.3118708636788849</v>
      </c>
      <c r="D72" s="40">
        <f t="shared" si="10"/>
        <v>0.95025674232389046</v>
      </c>
      <c r="E72" s="16">
        <f t="shared" si="10"/>
        <v>0.95860217493111144</v>
      </c>
      <c r="F72" s="16">
        <f t="shared" si="10"/>
        <v>1.3365912052146935</v>
      </c>
      <c r="G72" s="16">
        <f t="shared" si="10"/>
        <v>4.030663324064748</v>
      </c>
      <c r="H72" s="67">
        <f t="shared" si="11"/>
        <v>1.7190622987761883</v>
      </c>
      <c r="J72" s="63" t="s">
        <v>36</v>
      </c>
      <c r="K72" s="16">
        <f t="shared" si="8"/>
        <v>1.026231808703373</v>
      </c>
      <c r="L72" s="40">
        <f t="shared" si="12"/>
        <v>0.77832064514579735</v>
      </c>
      <c r="M72" s="16">
        <f t="shared" si="12"/>
        <v>0.7845407819381286</v>
      </c>
      <c r="N72" s="16">
        <f t="shared" si="12"/>
        <v>1.6247947823322944</v>
      </c>
      <c r="O72" s="16">
        <f t="shared" si="12"/>
        <v>4.0350928024905102</v>
      </c>
      <c r="P72" s="67">
        <f t="shared" si="13"/>
        <v>1.6541050669726218</v>
      </c>
    </row>
    <row r="73" spans="2:16" ht="15" customHeight="1" thickBot="1" x14ac:dyDescent="0.25">
      <c r="B73" s="135" t="s">
        <v>1</v>
      </c>
      <c r="C73" s="136">
        <f>SUM(C66:C72)</f>
        <v>52.947674719057325</v>
      </c>
      <c r="D73" s="136">
        <f>SUM(D66:D72)</f>
        <v>89.346756621781353</v>
      </c>
      <c r="E73" s="136">
        <f>SUM(E66:E72)</f>
        <v>128.5445538049247</v>
      </c>
      <c r="F73" s="136">
        <f>SUM(F66:F72)</f>
        <v>227.9679431438214</v>
      </c>
      <c r="G73" s="136">
        <f>SUM(G66:G72)</f>
        <v>728.28686523425495</v>
      </c>
      <c r="H73" s="67">
        <f t="shared" si="11"/>
        <v>247.36145120260593</v>
      </c>
      <c r="I73" s="2"/>
      <c r="J73" s="135" t="s">
        <v>1</v>
      </c>
      <c r="K73" s="136">
        <f>SUM(K66:K72)</f>
        <v>51.390574089856592</v>
      </c>
      <c r="L73" s="136">
        <f>SUM(L66:L72)</f>
        <v>86.338239292106536</v>
      </c>
      <c r="M73" s="136">
        <f>SUM(M66:M72)</f>
        <v>130.1087090649182</v>
      </c>
      <c r="N73" s="136">
        <f>SUM(N66:N72)</f>
        <v>238.52208366639246</v>
      </c>
      <c r="O73" s="136">
        <f>SUM(O66:O72)</f>
        <v>741.68193551464105</v>
      </c>
      <c r="P73" s="67">
        <f t="shared" si="13"/>
        <v>251.62851409152256</v>
      </c>
    </row>
    <row r="74" spans="2:16" ht="15" customHeight="1" x14ac:dyDescent="0.2">
      <c r="C74" s="6"/>
      <c r="D74" s="6"/>
      <c r="E74" s="6"/>
      <c r="F74" s="6"/>
      <c r="G74" s="6"/>
      <c r="K74" s="6"/>
      <c r="L74" s="6"/>
      <c r="M74" s="6"/>
      <c r="N74" s="6"/>
      <c r="O74" s="6"/>
    </row>
    <row r="75" spans="2:16" ht="15" customHeight="1" x14ac:dyDescent="0.2">
      <c r="C75" s="6"/>
      <c r="D75" s="6"/>
      <c r="E75" s="6"/>
      <c r="F75" s="6"/>
      <c r="G75" s="6"/>
      <c r="K75" s="6"/>
      <c r="L75" s="6"/>
      <c r="M75" s="6"/>
      <c r="N75" s="6"/>
      <c r="O75" s="6"/>
    </row>
    <row r="76" spans="2:16" ht="15" customHeight="1" x14ac:dyDescent="0.2">
      <c r="B76" s="168" t="s">
        <v>46</v>
      </c>
      <c r="C76" s="168"/>
      <c r="D76" s="168"/>
      <c r="E76" s="168"/>
      <c r="F76" s="168"/>
      <c r="G76" s="168"/>
      <c r="H76" s="168"/>
      <c r="J76" s="168" t="s">
        <v>47</v>
      </c>
      <c r="K76" s="168"/>
      <c r="L76" s="168"/>
      <c r="M76" s="168"/>
      <c r="N76" s="168"/>
      <c r="O76" s="168"/>
      <c r="P76" s="168"/>
    </row>
    <row r="77" spans="2:16" ht="15" customHeight="1" thickBot="1" x14ac:dyDescent="0.25">
      <c r="B77" s="106"/>
      <c r="C77" s="106"/>
      <c r="D77" s="106"/>
      <c r="E77" s="106"/>
      <c r="F77" s="106"/>
      <c r="G77" s="106"/>
      <c r="H77" s="106"/>
      <c r="J77" s="106"/>
      <c r="K77" s="106"/>
      <c r="L77" s="106"/>
      <c r="M77" s="106"/>
      <c r="N77" s="106"/>
      <c r="O77" s="106"/>
      <c r="P77" s="106"/>
    </row>
    <row r="78" spans="2:16" ht="32.25" thickBot="1" x14ac:dyDescent="0.25">
      <c r="B78" s="59" t="s">
        <v>43</v>
      </c>
      <c r="C78" s="60" t="s">
        <v>106</v>
      </c>
      <c r="D78" s="60" t="s">
        <v>107</v>
      </c>
      <c r="E78" s="60" t="s">
        <v>111</v>
      </c>
      <c r="F78" s="61" t="s">
        <v>1</v>
      </c>
      <c r="J78" s="59" t="s">
        <v>43</v>
      </c>
      <c r="K78" s="60" t="s">
        <v>106</v>
      </c>
      <c r="L78" s="60" t="s">
        <v>107</v>
      </c>
      <c r="M78" s="60" t="s">
        <v>111</v>
      </c>
      <c r="N78" s="61" t="s">
        <v>1</v>
      </c>
    </row>
    <row r="79" spans="2:16" ht="15" customHeight="1" thickBot="1" x14ac:dyDescent="0.25">
      <c r="B79" s="63" t="s">
        <v>67</v>
      </c>
      <c r="C79" s="16">
        <v>315.0811062770473</v>
      </c>
      <c r="D79" s="16">
        <v>128.49398570163896</v>
      </c>
      <c r="E79" s="16">
        <v>83.236530726094898</v>
      </c>
      <c r="F79" s="67">
        <v>526.81162270478114</v>
      </c>
      <c r="J79" s="63" t="s">
        <v>67</v>
      </c>
      <c r="K79" s="16">
        <v>315.0811062770473</v>
      </c>
      <c r="L79" s="16">
        <v>128.49398570163896</v>
      </c>
      <c r="M79" s="16">
        <v>83.236530726094898</v>
      </c>
      <c r="N79" s="67">
        <v>526.81162270478114</v>
      </c>
    </row>
    <row r="80" spans="2:16" ht="15" customHeight="1" thickTop="1" x14ac:dyDescent="0.2">
      <c r="B80" s="65" t="s">
        <v>32</v>
      </c>
      <c r="C80" s="50">
        <f t="shared" ref="C80:C86" si="14">C47/C$79</f>
        <v>16.656146329327978</v>
      </c>
      <c r="D80" s="50">
        <f t="shared" ref="D80:E80" si="15">D47/D$79</f>
        <v>32.245607731279094</v>
      </c>
      <c r="E80" s="50">
        <f t="shared" si="15"/>
        <v>121.7817276090541</v>
      </c>
      <c r="F80" s="66">
        <f>SUMPRODUCT($C$46:$E$46,C80:E80)/$F$46</f>
        <v>37.068453581693156</v>
      </c>
      <c r="J80" s="65" t="s">
        <v>32</v>
      </c>
      <c r="K80" s="50">
        <f t="shared" ref="K80:K86" si="16">K47/K$79</f>
        <v>16.437753292150642</v>
      </c>
      <c r="L80" s="50">
        <f t="shared" ref="L80:M80" si="17">L47/L$79</f>
        <v>32.177740282723605</v>
      </c>
      <c r="M80" s="50">
        <f t="shared" si="17"/>
        <v>137.55200248196834</v>
      </c>
      <c r="N80" s="66">
        <f>SUMPRODUCT($C$46:$E$46,K80:M80)/$F$46</f>
        <v>39.412993521710966</v>
      </c>
    </row>
    <row r="81" spans="2:14" ht="15" customHeight="1" x14ac:dyDescent="0.2">
      <c r="B81" s="63" t="s">
        <v>33</v>
      </c>
      <c r="C81" s="16">
        <f t="shared" si="14"/>
        <v>7.0491012518206988</v>
      </c>
      <c r="D81" s="40">
        <f t="shared" ref="D81:E86" si="18">D48/D$79</f>
        <v>11.702925672640266</v>
      </c>
      <c r="E81" s="16">
        <f t="shared" si="18"/>
        <v>71.438653287626025</v>
      </c>
      <c r="F81" s="67">
        <f t="shared" ref="F81:F87" si="19">SUMPRODUCT($C$46:$E$46,C81:E81)/$F$46</f>
        <v>18.357795134592269</v>
      </c>
      <c r="J81" s="63" t="s">
        <v>33</v>
      </c>
      <c r="K81" s="16">
        <f t="shared" si="16"/>
        <v>6.0836218669790627</v>
      </c>
      <c r="L81" s="40">
        <f t="shared" ref="L81:M86" si="20">L48/L$79</f>
        <v>14.167715893933739</v>
      </c>
      <c r="M81" s="16">
        <f t="shared" si="20"/>
        <v>39.864315502776336</v>
      </c>
      <c r="N81" s="67">
        <f t="shared" ref="N81:N87" si="21">SUMPRODUCT($C$46:$E$46,K81:M81)/$F$46</f>
        <v>13.392771931484864</v>
      </c>
    </row>
    <row r="82" spans="2:14" ht="15" customHeight="1" x14ac:dyDescent="0.2">
      <c r="B82" s="63" t="s">
        <v>296</v>
      </c>
      <c r="C82" s="16">
        <f t="shared" si="14"/>
        <v>2.4134547990606428</v>
      </c>
      <c r="D82" s="40">
        <f t="shared" si="18"/>
        <v>4.1079470181359392</v>
      </c>
      <c r="E82" s="16">
        <f t="shared" si="18"/>
        <v>12.212696779826201</v>
      </c>
      <c r="F82" s="67">
        <f t="shared" si="19"/>
        <v>4.3750420546495885</v>
      </c>
      <c r="J82" s="63" t="s">
        <v>296</v>
      </c>
      <c r="K82" s="16">
        <f t="shared" si="16"/>
        <v>2.5036581439114931</v>
      </c>
      <c r="L82" s="40">
        <f t="shared" si="20"/>
        <v>2.4140234777639327</v>
      </c>
      <c r="M82" s="16">
        <f t="shared" si="20"/>
        <v>7.282131580711213</v>
      </c>
      <c r="N82" s="67">
        <f t="shared" si="21"/>
        <v>3.2367969337367679</v>
      </c>
    </row>
    <row r="83" spans="2:14" ht="15" customHeight="1" x14ac:dyDescent="0.2">
      <c r="B83" s="63" t="s">
        <v>40</v>
      </c>
      <c r="C83" s="16">
        <f t="shared" si="14"/>
        <v>3.417686786294055</v>
      </c>
      <c r="D83" s="40">
        <f t="shared" si="18"/>
        <v>8.6740120527313493</v>
      </c>
      <c r="E83" s="16">
        <f t="shared" si="18"/>
        <v>43.99294788823714</v>
      </c>
      <c r="F83" s="67">
        <f t="shared" si="19"/>
        <v>11.110664648574588</v>
      </c>
      <c r="J83" s="63" t="s">
        <v>40</v>
      </c>
      <c r="K83" s="16">
        <f t="shared" si="16"/>
        <v>4.6218296003976391</v>
      </c>
      <c r="L83" s="40">
        <f t="shared" si="20"/>
        <v>11.33394725784839</v>
      </c>
      <c r="M83" s="16">
        <f t="shared" si="20"/>
        <v>55.447181171563294</v>
      </c>
      <c r="N83" s="67">
        <f t="shared" si="21"/>
        <v>14.289408044991205</v>
      </c>
    </row>
    <row r="84" spans="2:14" ht="15" customHeight="1" x14ac:dyDescent="0.2">
      <c r="B84" s="63" t="s">
        <v>34</v>
      </c>
      <c r="C84" s="16">
        <f t="shared" si="14"/>
        <v>6.4404383237045808</v>
      </c>
      <c r="D84" s="40">
        <f t="shared" si="18"/>
        <v>16.786257619982234</v>
      </c>
      <c r="E84" s="16">
        <f t="shared" si="18"/>
        <v>64.590275635302575</v>
      </c>
      <c r="F84" s="67">
        <f t="shared" si="19"/>
        <v>18.151581379273114</v>
      </c>
      <c r="J84" s="63" t="s">
        <v>34</v>
      </c>
      <c r="K84" s="16">
        <f t="shared" si="16"/>
        <v>5.4533301874857063</v>
      </c>
      <c r="L84" s="40">
        <f t="shared" si="20"/>
        <v>13.929555993385325</v>
      </c>
      <c r="M84" s="16">
        <f t="shared" si="20"/>
        <v>58.573092524615902</v>
      </c>
      <c r="N84" s="67">
        <f t="shared" si="21"/>
        <v>15.913708299782265</v>
      </c>
    </row>
    <row r="85" spans="2:14" ht="15" customHeight="1" x14ac:dyDescent="0.2">
      <c r="B85" s="63" t="s">
        <v>35</v>
      </c>
      <c r="C85" s="16">
        <f t="shared" si="14"/>
        <v>6.4416554176460918</v>
      </c>
      <c r="D85" s="40">
        <f t="shared" si="18"/>
        <v>9.6899052170681212</v>
      </c>
      <c r="E85" s="16">
        <f t="shared" si="18"/>
        <v>38.478046258241562</v>
      </c>
      <c r="F85" s="67">
        <f t="shared" si="19"/>
        <v>12.295699749479143</v>
      </c>
      <c r="J85" s="63" t="s">
        <v>35</v>
      </c>
      <c r="K85" s="16">
        <f t="shared" si="16"/>
        <v>6.2927291995350565</v>
      </c>
      <c r="L85" s="40">
        <f t="shared" si="20"/>
        <v>12.571246278784818</v>
      </c>
      <c r="M85" s="16">
        <f t="shared" si="20"/>
        <v>32.067574289571851</v>
      </c>
      <c r="N85" s="67">
        <f t="shared" si="21"/>
        <v>11.896554631382362</v>
      </c>
    </row>
    <row r="86" spans="2:14" ht="15" customHeight="1" x14ac:dyDescent="0.2">
      <c r="B86" s="63" t="s">
        <v>36</v>
      </c>
      <c r="C86" s="16">
        <f t="shared" si="14"/>
        <v>0.65300618211301031</v>
      </c>
      <c r="D86" s="40">
        <f t="shared" si="18"/>
        <v>1.1328912313611885</v>
      </c>
      <c r="E86" s="16">
        <f t="shared" si="18"/>
        <v>1.5422085600153672</v>
      </c>
      <c r="F86" s="67">
        <f t="shared" si="19"/>
        <v>0.91054883656303054</v>
      </c>
      <c r="J86" s="63" t="s">
        <v>36</v>
      </c>
      <c r="K86" s="16">
        <f t="shared" si="16"/>
        <v>0.66976150526617495</v>
      </c>
      <c r="L86" s="40">
        <f t="shared" si="20"/>
        <v>0.76003326588969167</v>
      </c>
      <c r="M86" s="16">
        <f t="shared" si="20"/>
        <v>1.0234868167622557</v>
      </c>
      <c r="N86" s="67">
        <f t="shared" si="21"/>
        <v>0.74766837806264042</v>
      </c>
    </row>
    <row r="87" spans="2:14" ht="15" customHeight="1" thickBot="1" x14ac:dyDescent="0.25">
      <c r="B87" s="135" t="s">
        <v>1</v>
      </c>
      <c r="C87" s="136">
        <f>SUM(C80:C86)</f>
        <v>43.071489089967052</v>
      </c>
      <c r="D87" s="136">
        <f>SUM(D80:D86)</f>
        <v>84.339546543198182</v>
      </c>
      <c r="E87" s="136">
        <f>SUM(E80:E86)</f>
        <v>354.03655601830297</v>
      </c>
      <c r="F87" s="67">
        <f t="shared" si="19"/>
        <v>102.26978538482489</v>
      </c>
      <c r="J87" s="135" t="s">
        <v>1</v>
      </c>
      <c r="K87" s="136">
        <f>SUM(K80:K86)</f>
        <v>42.062683795725768</v>
      </c>
      <c r="L87" s="136">
        <f t="shared" ref="L87" si="22">SUM(L80:L86)</f>
        <v>87.354262450329486</v>
      </c>
      <c r="M87" s="136">
        <f>SUM(M80:M86)</f>
        <v>331.8097843679692</v>
      </c>
      <c r="N87" s="67">
        <f t="shared" si="21"/>
        <v>98.88990174115105</v>
      </c>
    </row>
  </sheetData>
  <mergeCells count="10">
    <mergeCell ref="B62:H62"/>
    <mergeCell ref="J62:P62"/>
    <mergeCell ref="B76:H76"/>
    <mergeCell ref="J76:P76"/>
    <mergeCell ref="B15:H15"/>
    <mergeCell ref="J15:P15"/>
    <mergeCell ref="B29:H29"/>
    <mergeCell ref="J29:P29"/>
    <mergeCell ref="B43:H43"/>
    <mergeCell ref="J43:P43"/>
  </mergeCells>
  <hyperlinks>
    <hyperlink ref="I5" location="Contenidos!A1" display="Volver a Contenidos" xr:uid="{6CBA89AB-3705-4799-A5ED-9A462CE47B6D}"/>
  </hyperlinks>
  <pageMargins left="0.7" right="0.7" top="0.75" bottom="0.75" header="0.3" footer="0.3"/>
  <pageSetup paperSize="9" orientation="portrait" verticalDpi="0" r:id="rId1"/>
  <ignoredErrors>
    <ignoredError sqref="B54:E54 C40:G40 C25:D25 K40:O40 K54:M54 K25:M2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BC589-FBEB-4A3C-8694-EB378DC2246B}">
  <sheetPr>
    <tabColor theme="9" tint="-0.249977111117893"/>
  </sheetPr>
  <dimension ref="B2:I172"/>
  <sheetViews>
    <sheetView showGridLines="0" topLeftCell="A13" zoomScaleNormal="100" workbookViewId="0">
      <selection activeCell="B28" sqref="B28"/>
    </sheetView>
  </sheetViews>
  <sheetFormatPr baseColWidth="10" defaultColWidth="11.42578125" defaultRowHeight="12.75" x14ac:dyDescent="0.2"/>
  <cols>
    <col min="1" max="1" width="3.42578125" style="1" customWidth="1"/>
    <col min="2" max="2" width="60" style="1" customWidth="1"/>
    <col min="3" max="4" width="23.140625" style="1" customWidth="1"/>
    <col min="5" max="6" width="20.42578125" style="1" customWidth="1"/>
    <col min="7" max="7" width="16.7109375" style="1" customWidth="1"/>
    <col min="8" max="8" width="11.7109375" style="1" customWidth="1"/>
    <col min="9" max="9" width="14.140625" style="1" bestFit="1" customWidth="1"/>
    <col min="10" max="16384" width="11.42578125" style="1"/>
  </cols>
  <sheetData>
    <row r="2" spans="2:9" ht="15" x14ac:dyDescent="0.25">
      <c r="I2" s="22" t="s">
        <v>52</v>
      </c>
    </row>
    <row r="14" spans="2:9" ht="18.75" x14ac:dyDescent="0.3">
      <c r="B14" s="154"/>
      <c r="C14" s="155" t="s">
        <v>121</v>
      </c>
    </row>
    <row r="15" spans="2:9" x14ac:dyDescent="0.2">
      <c r="B15" s="42"/>
      <c r="C15" s="42"/>
      <c r="D15" s="42"/>
      <c r="E15" s="42"/>
    </row>
    <row r="16" spans="2:9" ht="15.75" x14ac:dyDescent="0.2">
      <c r="B16" s="170" t="s">
        <v>102</v>
      </c>
      <c r="C16" s="170"/>
      <c r="D16" s="170"/>
      <c r="E16" s="170"/>
      <c r="F16" s="38"/>
      <c r="G16" s="38"/>
      <c r="H16" s="38"/>
    </row>
    <row r="17" spans="2:8" ht="15.75" thickBot="1" x14ac:dyDescent="0.25">
      <c r="B17" s="44"/>
      <c r="C17" s="44"/>
      <c r="D17" s="44"/>
      <c r="E17" s="44"/>
      <c r="F17" s="38"/>
      <c r="G17" s="38"/>
      <c r="H17" s="38"/>
    </row>
    <row r="18" spans="2:8" s="7" customFormat="1" ht="16.5" thickBot="1" x14ac:dyDescent="0.3">
      <c r="B18" s="141" t="s">
        <v>10</v>
      </c>
      <c r="C18" s="82" t="s">
        <v>9</v>
      </c>
      <c r="D18" s="82" t="s">
        <v>8</v>
      </c>
      <c r="E18" s="145" t="s">
        <v>54</v>
      </c>
    </row>
    <row r="19" spans="2:8" ht="14.25" thickTop="1" thickBot="1" x14ac:dyDescent="0.25">
      <c r="B19" s="85" t="s">
        <v>67</v>
      </c>
      <c r="C19" s="86">
        <v>2292.4189911341841</v>
      </c>
      <c r="D19" s="86">
        <v>526.81162270478114</v>
      </c>
      <c r="E19" s="84">
        <f>SUM(B19:D19)</f>
        <v>2819.2306138389654</v>
      </c>
    </row>
    <row r="20" spans="2:8" ht="13.5" thickTop="1" x14ac:dyDescent="0.2">
      <c r="B20" s="63" t="s">
        <v>101</v>
      </c>
      <c r="C20" s="16">
        <v>245884.80646565199</v>
      </c>
      <c r="D20" s="16">
        <v>19528.092182528628</v>
      </c>
      <c r="E20" s="84">
        <f>SUM(C20:D20)</f>
        <v>265412.89864818059</v>
      </c>
      <c r="F20" s="6"/>
    </row>
    <row r="21" spans="2:8" x14ac:dyDescent="0.2">
      <c r="B21" s="63" t="s">
        <v>100</v>
      </c>
      <c r="C21" s="16">
        <v>80444.188814534689</v>
      </c>
      <c r="D21" s="16">
        <v>9671.09984413649</v>
      </c>
      <c r="E21" s="84">
        <f>SUM(C21:D21)</f>
        <v>90115.288658671183</v>
      </c>
    </row>
    <row r="22" spans="2:8" ht="13.5" thickBot="1" x14ac:dyDescent="0.25">
      <c r="B22" s="135" t="s">
        <v>105</v>
      </c>
      <c r="C22" s="136">
        <f>C21+C20</f>
        <v>326328.99528018665</v>
      </c>
      <c r="D22" s="136">
        <f>D21+D20</f>
        <v>29199.192026665118</v>
      </c>
      <c r="E22" s="84">
        <f>E21+E20</f>
        <v>355528.18730685179</v>
      </c>
    </row>
    <row r="23" spans="2:8" x14ac:dyDescent="0.2">
      <c r="B23" s="142" t="s">
        <v>99</v>
      </c>
      <c r="C23" s="140">
        <v>19436.972793843139</v>
      </c>
      <c r="D23" s="140">
        <v>2623.803989333187</v>
      </c>
      <c r="E23" s="84">
        <f t="shared" ref="E23:E24" si="0">SUM(C23:D23)</f>
        <v>22060.776783176327</v>
      </c>
    </row>
    <row r="24" spans="2:8" ht="13.5" thickBot="1" x14ac:dyDescent="0.25">
      <c r="B24" s="75" t="s">
        <v>103</v>
      </c>
      <c r="C24" s="78">
        <v>38806.49069531999</v>
      </c>
      <c r="D24" s="78">
        <v>3053.9044040935214</v>
      </c>
      <c r="E24" s="84">
        <f t="shared" si="0"/>
        <v>41860.395099413508</v>
      </c>
    </row>
    <row r="25" spans="2:8" ht="13.5" thickTop="1" x14ac:dyDescent="0.2">
      <c r="B25" s="63" t="s">
        <v>255</v>
      </c>
      <c r="C25" s="32">
        <v>0.82934825539513446</v>
      </c>
      <c r="D25" s="32">
        <v>0.75566384644804041</v>
      </c>
      <c r="E25" s="143">
        <f>SUMPRODUCT(C25:D25,$C$19:$D$19)/$E$19</f>
        <v>0.81557932040453329</v>
      </c>
    </row>
    <row r="26" spans="2:8" ht="13.5" thickBot="1" x14ac:dyDescent="0.25">
      <c r="B26" s="63" t="s">
        <v>256</v>
      </c>
      <c r="C26" s="32">
        <v>5.2389450785695395E-2</v>
      </c>
      <c r="D26" s="32">
        <v>6.6269378744375551E-2</v>
      </c>
      <c r="E26" s="74">
        <f>SUMPRODUCT(C26:D26,$C$22:$D$22)/$E$22</f>
        <v>5.3529396073442675E-2</v>
      </c>
    </row>
    <row r="27" spans="2:8" ht="13.5" thickTop="1" x14ac:dyDescent="0.2">
      <c r="B27" s="142" t="s">
        <v>118</v>
      </c>
      <c r="C27" s="138">
        <v>0.50482864664041538</v>
      </c>
      <c r="D27" s="138">
        <v>0.44311886030036129</v>
      </c>
      <c r="E27" s="143">
        <f>SUMPRODUCT(C27:D27,$C$19:$D$19)/$E$19</f>
        <v>0.49329733291283751</v>
      </c>
    </row>
    <row r="28" spans="2:8" ht="13.5" thickBot="1" x14ac:dyDescent="0.25">
      <c r="B28" s="75" t="s">
        <v>117</v>
      </c>
      <c r="C28" s="78">
        <v>22.327454982496036</v>
      </c>
      <c r="D28" s="78">
        <v>66.160143621515942</v>
      </c>
      <c r="E28" s="84">
        <f>SUM(C28:D28)</f>
        <v>88.487598604011978</v>
      </c>
    </row>
    <row r="29" spans="2:8" x14ac:dyDescent="0.2">
      <c r="B29" s="63" t="s">
        <v>97</v>
      </c>
      <c r="C29" s="16">
        <v>189250.67979661928</v>
      </c>
      <c r="D29" s="16">
        <v>16519.099317569373</v>
      </c>
      <c r="E29" s="84">
        <f>SUM(C29:D29)</f>
        <v>205769.77911418866</v>
      </c>
      <c r="F29" s="37"/>
    </row>
    <row r="30" spans="2:8" x14ac:dyDescent="0.2">
      <c r="B30" s="63" t="s">
        <v>96</v>
      </c>
      <c r="C30" s="16">
        <v>72132.601728607027</v>
      </c>
      <c r="D30" s="16">
        <v>6038.1957133814249</v>
      </c>
      <c r="E30" s="84">
        <f>SUM(C30:D30)</f>
        <v>78170.797441988456</v>
      </c>
      <c r="F30" s="37"/>
    </row>
    <row r="31" spans="2:8" ht="13.5" thickBot="1" x14ac:dyDescent="0.25">
      <c r="B31" s="135" t="s">
        <v>104</v>
      </c>
      <c r="C31" s="136">
        <f>C30+C29</f>
        <v>261383.28152522631</v>
      </c>
      <c r="D31" s="136">
        <f>D30+D29</f>
        <v>22557.295030950798</v>
      </c>
      <c r="E31" s="84">
        <f>E30+E29</f>
        <v>283940.57655617711</v>
      </c>
      <c r="F31" s="37"/>
    </row>
    <row r="32" spans="2:8" ht="13.5" thickBot="1" x14ac:dyDescent="0.25">
      <c r="B32" s="144" t="s">
        <v>98</v>
      </c>
      <c r="C32" s="139">
        <v>234548.59048247157</v>
      </c>
      <c r="D32" s="139">
        <v>19832.299156652072</v>
      </c>
      <c r="E32" s="84">
        <f>SUM(C32:D32)</f>
        <v>254380.88963912363</v>
      </c>
    </row>
    <row r="33" spans="2:6" x14ac:dyDescent="0.2">
      <c r="B33" s="114" t="s">
        <v>262</v>
      </c>
      <c r="C33" s="115"/>
      <c r="D33" s="115"/>
      <c r="E33" s="84"/>
      <c r="F33" s="6"/>
    </row>
    <row r="34" spans="2:6" x14ac:dyDescent="0.2">
      <c r="B34" s="63" t="s">
        <v>264</v>
      </c>
      <c r="C34" s="32">
        <v>0.45774115265705279</v>
      </c>
      <c r="D34" s="32">
        <v>0.38609847830289723</v>
      </c>
      <c r="E34" s="72">
        <f t="shared" ref="E34:E39" si="1">SUMPRODUCT(C34:D34,$C$31:$D$31)/$E$31</f>
        <v>0.45204959225447222</v>
      </c>
    </row>
    <row r="35" spans="2:6" x14ac:dyDescent="0.2">
      <c r="B35" s="63" t="s">
        <v>265</v>
      </c>
      <c r="C35" s="32">
        <v>0.20991400472984759</v>
      </c>
      <c r="D35" s="32">
        <v>0.1554272371775253</v>
      </c>
      <c r="E35" s="72">
        <f t="shared" si="1"/>
        <v>0.20558537334553609</v>
      </c>
    </row>
    <row r="36" spans="2:6" x14ac:dyDescent="0.2">
      <c r="B36" s="63" t="s">
        <v>263</v>
      </c>
      <c r="C36" s="32">
        <v>0.24257027609569451</v>
      </c>
      <c r="D36" s="32">
        <v>0.31995740373414394</v>
      </c>
      <c r="E36" s="72">
        <f t="shared" si="1"/>
        <v>0.24871819722380767</v>
      </c>
    </row>
    <row r="37" spans="2:6" ht="13.5" thickBot="1" x14ac:dyDescent="0.25">
      <c r="B37" s="75" t="s">
        <v>266</v>
      </c>
      <c r="C37" s="76">
        <v>8.9774566517405174E-2</v>
      </c>
      <c r="D37" s="76">
        <v>0.13851688078543345</v>
      </c>
      <c r="E37" s="72">
        <f t="shared" si="1"/>
        <v>9.3646837176184036E-2</v>
      </c>
    </row>
    <row r="38" spans="2:6" x14ac:dyDescent="0.2">
      <c r="B38" s="142" t="s">
        <v>233</v>
      </c>
      <c r="C38" s="138">
        <v>0.43039602732422688</v>
      </c>
      <c r="D38" s="138">
        <v>0.15792919035584779</v>
      </c>
      <c r="E38" s="72">
        <f t="shared" si="1"/>
        <v>0.40875024882299987</v>
      </c>
    </row>
    <row r="39" spans="2:6" ht="13.5" thickBot="1" x14ac:dyDescent="0.25">
      <c r="B39" s="75" t="s">
        <v>234</v>
      </c>
      <c r="C39" s="76">
        <v>0.7333571571350771</v>
      </c>
      <c r="D39" s="76">
        <v>0.49718640899388733</v>
      </c>
      <c r="E39" s="72">
        <f t="shared" si="1"/>
        <v>0.71459487487124851</v>
      </c>
    </row>
    <row r="40" spans="2:6" x14ac:dyDescent="0.2">
      <c r="B40" s="114" t="s">
        <v>236</v>
      </c>
      <c r="C40" s="115"/>
      <c r="D40" s="115"/>
      <c r="E40" s="84"/>
      <c r="F40" s="6"/>
    </row>
    <row r="41" spans="2:6" x14ac:dyDescent="0.2">
      <c r="B41" s="63" t="s">
        <v>235</v>
      </c>
      <c r="C41" s="32">
        <v>5.5456823892553513E-2</v>
      </c>
      <c r="D41" s="32">
        <v>0.13473863529106964</v>
      </c>
      <c r="E41" s="72">
        <f>SUMPRODUCT(C41:D41,$C$31:$D$31)/$E$31</f>
        <v>6.1755265742588619E-2</v>
      </c>
    </row>
    <row r="42" spans="2:6" x14ac:dyDescent="0.2">
      <c r="B42" s="63" t="s">
        <v>254</v>
      </c>
      <c r="C42" s="32">
        <v>0.62017906321483884</v>
      </c>
      <c r="D42" s="32">
        <v>0.7900009101371519</v>
      </c>
      <c r="E42" s="72">
        <f>SUMPRODUCT(C42:D42,$C$31:$D$31)/$E$31</f>
        <v>0.63367034209505091</v>
      </c>
    </row>
    <row r="43" spans="2:6" x14ac:dyDescent="0.2">
      <c r="B43" s="63" t="s">
        <v>253</v>
      </c>
      <c r="C43" s="32">
        <v>0.11450110103619837</v>
      </c>
      <c r="D43" s="32">
        <v>3.7633956524194802E-2</v>
      </c>
      <c r="E43" s="72">
        <f>SUMPRODUCT(C43:D43,$C$31:$D$31)/$E$31</f>
        <v>0.1083944893008343</v>
      </c>
    </row>
    <row r="44" spans="2:6" ht="13.5" thickBot="1" x14ac:dyDescent="0.25">
      <c r="B44" s="75" t="s">
        <v>252</v>
      </c>
      <c r="C44" s="76">
        <v>0.20986301185640915</v>
      </c>
      <c r="D44" s="76">
        <v>3.7626498047583744E-2</v>
      </c>
      <c r="E44" s="72">
        <f>SUMPRODUCT(C44:D44,$C$31:$D$31)/$E$31</f>
        <v>0.19617990286152609</v>
      </c>
    </row>
    <row r="45" spans="2:6" x14ac:dyDescent="0.2">
      <c r="B45" s="114" t="s">
        <v>237</v>
      </c>
      <c r="C45" s="115"/>
      <c r="D45" s="115"/>
      <c r="E45" s="84"/>
      <c r="F45" s="6"/>
    </row>
    <row r="46" spans="2:6" x14ac:dyDescent="0.2">
      <c r="B46" s="63" t="s">
        <v>248</v>
      </c>
      <c r="C46" s="32">
        <v>0.43129855885276425</v>
      </c>
      <c r="D46" s="32">
        <v>0.70896913275429019</v>
      </c>
      <c r="E46" s="72">
        <f t="shared" ref="E46:E49" si="2">SUMPRODUCT(C46:D46,$C$31:$D$31)/$E$31</f>
        <v>0.45335774156232295</v>
      </c>
    </row>
    <row r="47" spans="2:6" x14ac:dyDescent="0.2">
      <c r="B47" s="63" t="s">
        <v>249</v>
      </c>
      <c r="C47" s="32">
        <v>0.25310947883413498</v>
      </c>
      <c r="D47" s="32">
        <v>0.16064375936149844</v>
      </c>
      <c r="E47" s="72">
        <f t="shared" si="2"/>
        <v>0.24576365831178798</v>
      </c>
    </row>
    <row r="48" spans="2:6" x14ac:dyDescent="0.2">
      <c r="B48" s="63" t="s">
        <v>250</v>
      </c>
      <c r="C48" s="32">
        <v>0.30303145979146506</v>
      </c>
      <c r="D48" s="32">
        <v>0.10894292593775046</v>
      </c>
      <c r="E48" s="72">
        <f t="shared" si="2"/>
        <v>0.28761234508315664</v>
      </c>
    </row>
    <row r="49" spans="2:6" ht="13.5" thickBot="1" x14ac:dyDescent="0.25">
      <c r="B49" s="75" t="s">
        <v>251</v>
      </c>
      <c r="C49" s="76">
        <v>1.2560502521635581E-2</v>
      </c>
      <c r="D49" s="76">
        <v>2.1444181946460937E-2</v>
      </c>
      <c r="E49" s="72">
        <f t="shared" si="2"/>
        <v>1.3266255042732282E-2</v>
      </c>
    </row>
    <row r="50" spans="2:6" x14ac:dyDescent="0.2">
      <c r="B50" s="114" t="s">
        <v>238</v>
      </c>
      <c r="C50" s="115"/>
      <c r="D50" s="115"/>
      <c r="E50" s="81"/>
      <c r="F50" s="6"/>
    </row>
    <row r="51" spans="2:6" x14ac:dyDescent="0.2">
      <c r="B51" s="63" t="s">
        <v>248</v>
      </c>
      <c r="C51" s="32">
        <v>0.50616361236061014</v>
      </c>
      <c r="D51" s="32">
        <v>0.72164097549989692</v>
      </c>
      <c r="E51" s="81">
        <f>SUMPRODUCT(C51:D51,$C$31:$D$31)/$E$31</f>
        <v>0.52328193518638122</v>
      </c>
    </row>
    <row r="52" spans="2:6" x14ac:dyDescent="0.2">
      <c r="B52" s="63" t="s">
        <v>249</v>
      </c>
      <c r="C52" s="32">
        <v>0.21412382654179821</v>
      </c>
      <c r="D52" s="32">
        <v>0.15534671158357663</v>
      </c>
      <c r="E52" s="81">
        <f>SUMPRODUCT(C52:D52,$C$31:$D$31)/$E$31</f>
        <v>0.20945435400898324</v>
      </c>
    </row>
    <row r="53" spans="2:6" x14ac:dyDescent="0.2">
      <c r="B53" s="63" t="s">
        <v>250</v>
      </c>
      <c r="C53" s="32">
        <v>0.27267556812580512</v>
      </c>
      <c r="D53" s="32">
        <v>0.10156813097006558</v>
      </c>
      <c r="E53" s="72">
        <f>SUMPRODUCT(C53:D53,$C$31:$D$31)/$E$31</f>
        <v>0.25908215717790473</v>
      </c>
    </row>
    <row r="54" spans="2:6" ht="13.5" thickBot="1" x14ac:dyDescent="0.25">
      <c r="B54" s="75" t="s">
        <v>251</v>
      </c>
      <c r="C54" s="76">
        <v>7.0369929717865052E-3</v>
      </c>
      <c r="D54" s="76">
        <v>2.1444181946460937E-2</v>
      </c>
      <c r="E54" s="81">
        <f>SUMPRODUCT(C54:D54,$C$31:$D$31)/$E$31</f>
        <v>8.1815536267307795E-3</v>
      </c>
    </row>
    <row r="55" spans="2:6" x14ac:dyDescent="0.2">
      <c r="B55" s="114" t="s">
        <v>239</v>
      </c>
      <c r="C55" s="115"/>
      <c r="D55" s="115"/>
      <c r="E55" s="84"/>
      <c r="F55" s="6"/>
    </row>
    <row r="56" spans="2:6" x14ac:dyDescent="0.2">
      <c r="B56" s="63" t="s">
        <v>240</v>
      </c>
      <c r="C56" s="32">
        <v>0.58789560762439275</v>
      </c>
      <c r="D56" s="32">
        <v>0.80912565804839442</v>
      </c>
      <c r="E56" s="72">
        <f>SUMPRODUCT(C56:D56,$C$31:$D$31)/$E$31</f>
        <v>0.6054709453153021</v>
      </c>
    </row>
    <row r="57" spans="2:6" x14ac:dyDescent="0.2">
      <c r="B57" s="63" t="s">
        <v>245</v>
      </c>
      <c r="C57" s="32">
        <v>0.10180777118043632</v>
      </c>
      <c r="D57" s="32">
        <v>0.10182371287128443</v>
      </c>
      <c r="E57" s="72">
        <f>SUMPRODUCT(C57:D57,$C$31:$D$31)/$E$31</f>
        <v>0.10180903764762503</v>
      </c>
    </row>
    <row r="58" spans="2:6" x14ac:dyDescent="0.2">
      <c r="B58" s="63" t="s">
        <v>246</v>
      </c>
      <c r="C58" s="32">
        <v>5.4966472460499793E-2</v>
      </c>
      <c r="D58" s="32">
        <v>2.1444181946460937E-2</v>
      </c>
      <c r="E58" s="72">
        <f>SUMPRODUCT(C58:D58,$C$31:$D$31)/$E$31</f>
        <v>5.2303337073476966E-2</v>
      </c>
    </row>
    <row r="59" spans="2:6" ht="13.5" thickBot="1" x14ac:dyDescent="0.25">
      <c r="B59" s="75" t="s">
        <v>247</v>
      </c>
      <c r="C59" s="76">
        <v>0.25533014873467125</v>
      </c>
      <c r="D59" s="76">
        <v>6.7606447133860242E-2</v>
      </c>
      <c r="E59" s="72">
        <f>SUMPRODUCT(C59:D59,$C$31:$D$31)/$E$31</f>
        <v>0.24041667996359592</v>
      </c>
    </row>
    <row r="60" spans="2:6" ht="25.5" x14ac:dyDescent="0.2">
      <c r="B60" s="114" t="s">
        <v>241</v>
      </c>
      <c r="C60" s="115"/>
      <c r="D60" s="115"/>
      <c r="E60" s="84"/>
    </row>
    <row r="61" spans="2:6" x14ac:dyDescent="0.2">
      <c r="B61" s="63" t="s">
        <v>240</v>
      </c>
      <c r="C61" s="32">
        <v>0.2793319879220113</v>
      </c>
      <c r="D61" s="32">
        <v>0.62917707495462383</v>
      </c>
      <c r="E61" s="72">
        <f>SUMPRODUCT(C61:D61,$C$31:$D$31)/$E$31</f>
        <v>0.30712498228385082</v>
      </c>
    </row>
    <row r="62" spans="2:6" x14ac:dyDescent="0.2">
      <c r="B62" s="63" t="s">
        <v>242</v>
      </c>
      <c r="C62" s="32">
        <v>0.47135172222640842</v>
      </c>
      <c r="D62" s="32">
        <v>0.34614748221363267</v>
      </c>
      <c r="E62" s="72">
        <f>SUMPRODUCT(C62:D62,$C$31:$D$31)/$E$31</f>
        <v>0.46140503191765159</v>
      </c>
    </row>
    <row r="63" spans="2:6" x14ac:dyDescent="0.2">
      <c r="B63" s="63" t="s">
        <v>243</v>
      </c>
      <c r="C63" s="32">
        <v>0.15973215456076842</v>
      </c>
      <c r="D63" s="32">
        <v>2.4675442831743638E-2</v>
      </c>
      <c r="E63" s="72">
        <f>SUMPRODUCT(C63:D63,$C$31:$D$31)/$E$31</f>
        <v>0.14900274726952506</v>
      </c>
    </row>
    <row r="64" spans="2:6" ht="13.5" thickBot="1" x14ac:dyDescent="0.25">
      <c r="B64" s="75" t="s">
        <v>244</v>
      </c>
      <c r="C64" s="76">
        <v>8.9584135290811731E-2</v>
      </c>
      <c r="D64" s="76">
        <v>0</v>
      </c>
      <c r="E64" s="72">
        <f>SUMPRODUCT(C64:D64,$C$31:$D$31)/$E$31</f>
        <v>8.2467238528972392E-2</v>
      </c>
      <c r="F64" s="18"/>
    </row>
    <row r="65" spans="2:8" ht="26.25" thickBot="1" x14ac:dyDescent="0.25">
      <c r="B65" s="75" t="s">
        <v>116</v>
      </c>
      <c r="C65" s="152">
        <v>0.54219195599360859</v>
      </c>
      <c r="D65" s="152">
        <v>0.42529852775034876</v>
      </c>
      <c r="E65" s="153">
        <f>SUMPRODUCT(C65:D65,$C$31:$D$31)/$E$31</f>
        <v>0.53290550746961329</v>
      </c>
    </row>
    <row r="66" spans="2:8" x14ac:dyDescent="0.2">
      <c r="B66" s="123" t="s">
        <v>257</v>
      </c>
      <c r="C66" s="6"/>
      <c r="D66" s="6"/>
      <c r="E66" s="6"/>
      <c r="F66" s="6"/>
      <c r="G66" s="6"/>
      <c r="H66" s="6"/>
    </row>
    <row r="67" spans="2:8" x14ac:dyDescent="0.2">
      <c r="C67" s="6"/>
      <c r="D67" s="6"/>
      <c r="E67" s="6"/>
      <c r="F67" s="6"/>
      <c r="G67" s="6"/>
      <c r="H67" s="6"/>
    </row>
    <row r="68" spans="2:8" x14ac:dyDescent="0.2">
      <c r="C68" s="6"/>
      <c r="D68" s="6"/>
      <c r="E68" s="6"/>
      <c r="F68" s="6"/>
      <c r="G68" s="6"/>
      <c r="H68" s="6"/>
    </row>
    <row r="69" spans="2:8" ht="15" x14ac:dyDescent="0.2">
      <c r="B69" s="169" t="s">
        <v>119</v>
      </c>
      <c r="C69" s="169"/>
      <c r="D69" s="169"/>
      <c r="E69" s="169"/>
      <c r="F69" s="169"/>
      <c r="G69" s="169"/>
      <c r="H69" s="169"/>
    </row>
    <row r="70" spans="2:8" ht="15.75" thickBot="1" x14ac:dyDescent="0.25">
      <c r="B70" s="39"/>
      <c r="C70" s="39"/>
      <c r="D70" s="39"/>
      <c r="E70" s="39"/>
      <c r="F70" s="39"/>
      <c r="G70" s="39"/>
      <c r="H70" s="39"/>
    </row>
    <row r="71" spans="2:8" ht="15.75" thickBot="1" x14ac:dyDescent="0.3">
      <c r="B71" s="19" t="s">
        <v>39</v>
      </c>
      <c r="C71" s="82" t="s">
        <v>106</v>
      </c>
      <c r="D71" s="82" t="s">
        <v>107</v>
      </c>
      <c r="E71" s="82" t="s">
        <v>108</v>
      </c>
      <c r="F71" s="82" t="s">
        <v>109</v>
      </c>
      <c r="G71" s="82" t="s">
        <v>110</v>
      </c>
      <c r="H71" s="145" t="s">
        <v>1</v>
      </c>
    </row>
    <row r="72" spans="2:8" ht="14.25" thickTop="1" thickBot="1" x14ac:dyDescent="0.25">
      <c r="B72" s="85" t="s">
        <v>67</v>
      </c>
      <c r="C72" s="86">
        <v>433.44626342715321</v>
      </c>
      <c r="D72" s="86">
        <v>458.21150784912834</v>
      </c>
      <c r="E72" s="86">
        <v>473.67013118092632</v>
      </c>
      <c r="F72" s="86">
        <v>465.30054234154483</v>
      </c>
      <c r="G72" s="86">
        <v>461.5599324964661</v>
      </c>
      <c r="H72" s="84">
        <f>SUM(C72:G72)</f>
        <v>2292.1883772952187</v>
      </c>
    </row>
    <row r="73" spans="2:8" ht="13.5" thickTop="1" x14ac:dyDescent="0.2">
      <c r="B73" s="63" t="s">
        <v>101</v>
      </c>
      <c r="C73" s="16">
        <v>9349.1676339206406</v>
      </c>
      <c r="D73" s="16">
        <v>18077.355591477277</v>
      </c>
      <c r="E73" s="16">
        <v>26688.321007449587</v>
      </c>
      <c r="F73" s="16">
        <v>48437.575099776099</v>
      </c>
      <c r="G73" s="16">
        <v>143332.38713302839</v>
      </c>
      <c r="H73" s="84">
        <f>SUM(C73:G73)</f>
        <v>245884.80646565199</v>
      </c>
    </row>
    <row r="74" spans="2:8" x14ac:dyDescent="0.2">
      <c r="B74" s="63" t="s">
        <v>100</v>
      </c>
      <c r="C74" s="16">
        <v>3585.8377802952168</v>
      </c>
      <c r="D74" s="16">
        <v>6283.9547525059679</v>
      </c>
      <c r="E74" s="16">
        <v>9878.0834460745791</v>
      </c>
      <c r="F74" s="16">
        <v>14632.403282924868</v>
      </c>
      <c r="G74" s="16">
        <v>46063.909552734054</v>
      </c>
      <c r="H74" s="84">
        <f t="shared" ref="H74:H85" si="3">SUM(C74:G74)</f>
        <v>80444.188814534689</v>
      </c>
    </row>
    <row r="75" spans="2:8" ht="13.5" thickBot="1" x14ac:dyDescent="0.25">
      <c r="B75" s="135" t="s">
        <v>105</v>
      </c>
      <c r="C75" s="136">
        <f>C73+C74</f>
        <v>12935.005414215857</v>
      </c>
      <c r="D75" s="136">
        <f t="shared" ref="D75:G75" si="4">D73+D74</f>
        <v>24361.310343983245</v>
      </c>
      <c r="E75" s="136">
        <f t="shared" si="4"/>
        <v>36566.40445352417</v>
      </c>
      <c r="F75" s="136">
        <f t="shared" si="4"/>
        <v>63069.978382700967</v>
      </c>
      <c r="G75" s="136">
        <f t="shared" si="4"/>
        <v>189396.29668576244</v>
      </c>
      <c r="H75" s="84">
        <f t="shared" si="3"/>
        <v>326328.99528018665</v>
      </c>
    </row>
    <row r="76" spans="2:8" x14ac:dyDescent="0.2">
      <c r="B76" s="142" t="s">
        <v>99</v>
      </c>
      <c r="C76" s="140">
        <v>1697.1130702113594</v>
      </c>
      <c r="D76" s="140">
        <v>1923.5238629304067</v>
      </c>
      <c r="E76" s="140">
        <v>2698.1618282324289</v>
      </c>
      <c r="F76" s="140">
        <v>4047.0397452541097</v>
      </c>
      <c r="G76" s="140">
        <v>9101.1342872148343</v>
      </c>
      <c r="H76" s="84">
        <f t="shared" si="3"/>
        <v>19466.972793843139</v>
      </c>
    </row>
    <row r="77" spans="2:8" ht="13.5" thickBot="1" x14ac:dyDescent="0.25">
      <c r="B77" s="75" t="s">
        <v>103</v>
      </c>
      <c r="C77" s="78">
        <v>708.17196915636464</v>
      </c>
      <c r="D77" s="78">
        <v>1870.6740765569157</v>
      </c>
      <c r="E77" s="78">
        <v>3865.2262215449691</v>
      </c>
      <c r="F77" s="78">
        <v>5418.3269532809973</v>
      </c>
      <c r="G77" s="78">
        <v>27014.091474780736</v>
      </c>
      <c r="H77" s="84">
        <f t="shared" si="3"/>
        <v>38876.490695319982</v>
      </c>
    </row>
    <row r="78" spans="2:8" ht="13.5" thickTop="1" x14ac:dyDescent="0.2">
      <c r="B78" s="63" t="s">
        <v>255</v>
      </c>
      <c r="C78" s="32">
        <v>0.89935898258779001</v>
      </c>
      <c r="D78" s="32">
        <v>0.78818340419494581</v>
      </c>
      <c r="E78" s="32">
        <v>0.79254279101101599</v>
      </c>
      <c r="F78" s="32">
        <v>0.81729664242119737</v>
      </c>
      <c r="G78" s="32">
        <v>0.85438853904952461</v>
      </c>
      <c r="H78" s="143">
        <v>0.82934825539513446</v>
      </c>
    </row>
    <row r="79" spans="2:8" ht="13.5" thickBot="1" x14ac:dyDescent="0.25">
      <c r="B79" s="63" t="s">
        <v>256</v>
      </c>
      <c r="C79" s="32">
        <v>6.7015525395875533E-2</v>
      </c>
      <c r="D79" s="32">
        <v>7.8780529928668006E-2</v>
      </c>
      <c r="E79" s="32">
        <v>6.7792195864799079E-2</v>
      </c>
      <c r="F79" s="32">
        <v>5.1311984121036457E-2</v>
      </c>
      <c r="G79" s="32">
        <v>4.6086490434768854E-2</v>
      </c>
      <c r="H79" s="74">
        <v>5.2389450785695395E-2</v>
      </c>
    </row>
    <row r="80" spans="2:8" ht="13.5" thickTop="1" x14ac:dyDescent="0.2">
      <c r="B80" s="142" t="s">
        <v>118</v>
      </c>
      <c r="C80" s="138">
        <v>0.51694687564441577</v>
      </c>
      <c r="D80" s="138">
        <v>0.56432136502999986</v>
      </c>
      <c r="E80" s="138">
        <v>0.54011075245555673</v>
      </c>
      <c r="F80" s="138">
        <v>0.44681751809985365</v>
      </c>
      <c r="G80" s="138">
        <v>0.45594672197225128</v>
      </c>
      <c r="H80" s="143">
        <v>0.50482864664041538</v>
      </c>
    </row>
    <row r="81" spans="2:8" ht="13.5" thickBot="1" x14ac:dyDescent="0.25">
      <c r="B81" s="75" t="s">
        <v>117</v>
      </c>
      <c r="C81" s="78">
        <v>25.841027638185086</v>
      </c>
      <c r="D81" s="78">
        <v>23.544535623300249</v>
      </c>
      <c r="E81" s="78">
        <v>22.064771392650837</v>
      </c>
      <c r="F81" s="78">
        <v>20.766457541868064</v>
      </c>
      <c r="G81" s="78">
        <v>19.420482716475949</v>
      </c>
      <c r="H81" s="84">
        <v>22.327454982496036</v>
      </c>
    </row>
    <row r="82" spans="2:8" x14ac:dyDescent="0.2">
      <c r="B82" s="63" t="s">
        <v>97</v>
      </c>
      <c r="C82" s="16">
        <v>7808.8772060411256</v>
      </c>
      <c r="D82" s="16">
        <v>13388.966690513736</v>
      </c>
      <c r="E82" s="16">
        <v>20943.514563428544</v>
      </c>
      <c r="F82" s="16">
        <v>37974.609091954619</v>
      </c>
      <c r="G82" s="16">
        <v>109284.7122446813</v>
      </c>
      <c r="H82" s="84">
        <f t="shared" si="3"/>
        <v>189400.67979661934</v>
      </c>
    </row>
    <row r="83" spans="2:8" x14ac:dyDescent="0.2">
      <c r="B83" s="63" t="s">
        <v>96</v>
      </c>
      <c r="C83" s="16">
        <v>2719.265528426924</v>
      </c>
      <c r="D83" s="16">
        <v>4979.5727684660224</v>
      </c>
      <c r="E83" s="16">
        <v>9014.6449846176492</v>
      </c>
      <c r="F83" s="16">
        <v>12940.758399668908</v>
      </c>
      <c r="G83" s="16">
        <v>42628.360047427552</v>
      </c>
      <c r="H83" s="84">
        <f t="shared" si="3"/>
        <v>72282.601728607056</v>
      </c>
    </row>
    <row r="84" spans="2:8" ht="13.5" thickBot="1" x14ac:dyDescent="0.25">
      <c r="B84" s="135" t="s">
        <v>104</v>
      </c>
      <c r="C84" s="136">
        <f>C82+C83</f>
        <v>10528.142734468049</v>
      </c>
      <c r="D84" s="136">
        <f t="shared" ref="D84" si="5">D82+D83</f>
        <v>18368.539458979758</v>
      </c>
      <c r="E84" s="136">
        <f t="shared" ref="E84" si="6">E82+E83</f>
        <v>29958.159548046191</v>
      </c>
      <c r="F84" s="136">
        <f t="shared" ref="F84" si="7">F82+F83</f>
        <v>50915.367491623525</v>
      </c>
      <c r="G84" s="136">
        <f t="shared" ref="G84" si="8">G82+G83</f>
        <v>151913.07229210885</v>
      </c>
      <c r="H84" s="84">
        <f t="shared" si="3"/>
        <v>261683.28152522637</v>
      </c>
    </row>
    <row r="85" spans="2:8" ht="13.5" thickBot="1" x14ac:dyDescent="0.25">
      <c r="B85" s="144" t="s">
        <v>98</v>
      </c>
      <c r="C85" s="139">
        <v>9647.8651373599205</v>
      </c>
      <c r="D85" s="139">
        <v>16173.706421018105</v>
      </c>
      <c r="E85" s="139">
        <v>25802.984320886651</v>
      </c>
      <c r="F85" s="139">
        <v>44966.91981766103</v>
      </c>
      <c r="G85" s="139">
        <v>138252.11478554585</v>
      </c>
      <c r="H85" s="84">
        <f t="shared" si="3"/>
        <v>234843.59048247157</v>
      </c>
    </row>
    <row r="86" spans="2:8" x14ac:dyDescent="0.2">
      <c r="B86" s="114" t="s">
        <v>262</v>
      </c>
      <c r="C86" s="115"/>
      <c r="D86" s="115"/>
      <c r="E86" s="115"/>
      <c r="F86" s="115"/>
      <c r="G86" s="115"/>
      <c r="H86" s="84"/>
    </row>
    <row r="87" spans="2:8" x14ac:dyDescent="0.2">
      <c r="B87" s="63" t="s">
        <v>264</v>
      </c>
      <c r="C87" s="32">
        <v>0.27388561468827277</v>
      </c>
      <c r="D87" s="32">
        <v>0.28784551557882393</v>
      </c>
      <c r="E87" s="32">
        <v>0.36672037677798436</v>
      </c>
      <c r="F87" s="32">
        <v>0.41559395293161155</v>
      </c>
      <c r="G87" s="32">
        <v>0.52103060417215108</v>
      </c>
      <c r="H87" s="72">
        <v>0.45653873680763951</v>
      </c>
    </row>
    <row r="88" spans="2:8" x14ac:dyDescent="0.2">
      <c r="B88" s="63" t="s">
        <v>265</v>
      </c>
      <c r="C88" s="32">
        <v>0.19892801128698315</v>
      </c>
      <c r="D88" s="32">
        <v>0.21312007177132078</v>
      </c>
      <c r="E88" s="32">
        <v>0.21404487495150085</v>
      </c>
      <c r="F88" s="32">
        <v>0.20585090248190127</v>
      </c>
      <c r="G88" s="32">
        <v>0.21015231951169308</v>
      </c>
      <c r="H88" s="72">
        <v>0.20951776511630593</v>
      </c>
    </row>
    <row r="89" spans="2:8" x14ac:dyDescent="0.2">
      <c r="B89" s="63" t="s">
        <v>263</v>
      </c>
      <c r="C89" s="32">
        <v>0.36363698890398494</v>
      </c>
      <c r="D89" s="32">
        <v>0.28451671436613396</v>
      </c>
      <c r="E89" s="32">
        <v>0.26716591152052266</v>
      </c>
      <c r="F89" s="32">
        <v>0.25539997952161053</v>
      </c>
      <c r="G89" s="32">
        <v>0.21909198451971726</v>
      </c>
      <c r="H89" s="72">
        <v>0.24206780635305036</v>
      </c>
    </row>
    <row r="90" spans="2:8" ht="13.5" thickBot="1" x14ac:dyDescent="0.25">
      <c r="B90" s="75" t="s">
        <v>266</v>
      </c>
      <c r="C90" s="76">
        <v>0.16354938512075914</v>
      </c>
      <c r="D90" s="76">
        <v>0.21451769828434389</v>
      </c>
      <c r="E90" s="76">
        <v>0.15206883674999194</v>
      </c>
      <c r="F90" s="76">
        <v>0.11232837622798177</v>
      </c>
      <c r="G90" s="76">
        <v>4.97250917964384E-2</v>
      </c>
      <c r="H90" s="72">
        <v>8.9769137841684984E-2</v>
      </c>
    </row>
    <row r="91" spans="2:8" x14ac:dyDescent="0.2">
      <c r="B91" s="142" t="s">
        <v>233</v>
      </c>
      <c r="C91" s="138">
        <v>0.14211380638260218</v>
      </c>
      <c r="D91" s="138">
        <v>0.18047118048908062</v>
      </c>
      <c r="E91" s="138">
        <v>0.36051663190588756</v>
      </c>
      <c r="F91" s="138">
        <v>0.62657080485783734</v>
      </c>
      <c r="G91" s="138">
        <v>0.82317891779498664</v>
      </c>
      <c r="H91" s="72">
        <v>0.43039602732422688</v>
      </c>
    </row>
    <row r="92" spans="2:8" ht="13.5" thickBot="1" x14ac:dyDescent="0.25">
      <c r="B92" s="75" t="s">
        <v>234</v>
      </c>
      <c r="C92" s="76">
        <v>0.53650774195914341</v>
      </c>
      <c r="D92" s="76">
        <v>0.61671137470305015</v>
      </c>
      <c r="E92" s="76">
        <v>0.83452232854771224</v>
      </c>
      <c r="F92" s="76">
        <v>0.78247499273591103</v>
      </c>
      <c r="G92" s="76">
        <v>0.88068062040188722</v>
      </c>
      <c r="H92" s="72">
        <v>0.7333571571350771</v>
      </c>
    </row>
    <row r="93" spans="2:8" x14ac:dyDescent="0.2">
      <c r="B93" s="114" t="s">
        <v>236</v>
      </c>
      <c r="C93" s="115"/>
      <c r="D93" s="115"/>
      <c r="E93" s="115"/>
      <c r="F93" s="115"/>
      <c r="G93" s="115"/>
      <c r="H93" s="84"/>
    </row>
    <row r="94" spans="2:8" x14ac:dyDescent="0.2">
      <c r="B94" s="63" t="s">
        <v>235</v>
      </c>
      <c r="C94" s="32">
        <v>0.11708474817873421</v>
      </c>
      <c r="D94" s="32">
        <v>3.9677325940044542E-2</v>
      </c>
      <c r="E94" s="32">
        <v>7.8671278519771445E-2</v>
      </c>
      <c r="F94" s="32">
        <v>4.4965987569038877E-2</v>
      </c>
      <c r="G94" s="32">
        <v>0</v>
      </c>
      <c r="H94" s="72">
        <v>5.5456823892553513E-2</v>
      </c>
    </row>
    <row r="95" spans="2:8" x14ac:dyDescent="0.2">
      <c r="B95" s="63" t="s">
        <v>254</v>
      </c>
      <c r="C95" s="32">
        <v>0.79027858267796114</v>
      </c>
      <c r="D95" s="32">
        <v>0.90905132330288418</v>
      </c>
      <c r="E95" s="32">
        <v>0.62200357156364583</v>
      </c>
      <c r="F95" s="32">
        <v>0.56575651549918393</v>
      </c>
      <c r="G95" s="32">
        <v>0.22665493699449921</v>
      </c>
      <c r="H95" s="72">
        <v>0.62017906321483884</v>
      </c>
    </row>
    <row r="96" spans="2:8" x14ac:dyDescent="0.2">
      <c r="B96" s="63" t="s">
        <v>253</v>
      </c>
      <c r="C96" s="32">
        <v>6.8662439943698444E-2</v>
      </c>
      <c r="D96" s="32">
        <v>0</v>
      </c>
      <c r="E96" s="32">
        <v>0.16088658189854851</v>
      </c>
      <c r="F96" s="32">
        <v>0.18826164737924161</v>
      </c>
      <c r="G96" s="32">
        <v>0.1492573230909929</v>
      </c>
      <c r="H96" s="72">
        <v>0.11450110103619837</v>
      </c>
    </row>
    <row r="97" spans="2:8" ht="13.5" thickBot="1" x14ac:dyDescent="0.25">
      <c r="B97" s="75" t="s">
        <v>252</v>
      </c>
      <c r="C97" s="76">
        <v>2.3974229199605977E-2</v>
      </c>
      <c r="D97" s="76">
        <v>5.1271350757071676E-2</v>
      </c>
      <c r="E97" s="76">
        <v>0.13843856801803392</v>
      </c>
      <c r="F97" s="76">
        <v>0.20101584955253546</v>
      </c>
      <c r="G97" s="76">
        <v>0.62408773991450761</v>
      </c>
      <c r="H97" s="72">
        <v>0.20986301185640915</v>
      </c>
    </row>
    <row r="98" spans="2:8" x14ac:dyDescent="0.2">
      <c r="B98" s="114" t="s">
        <v>237</v>
      </c>
      <c r="C98" s="115"/>
      <c r="D98" s="115"/>
      <c r="E98" s="115"/>
      <c r="F98" s="115"/>
      <c r="G98" s="115"/>
      <c r="H98" s="84"/>
    </row>
    <row r="99" spans="2:8" x14ac:dyDescent="0.2">
      <c r="B99" s="63" t="s">
        <v>248</v>
      </c>
      <c r="C99" s="32">
        <v>0.7233996575686108</v>
      </c>
      <c r="D99" s="32">
        <v>0.57404638767382965</v>
      </c>
      <c r="E99" s="32">
        <v>0.49672353043969786</v>
      </c>
      <c r="F99" s="32">
        <v>0.23372024342150124</v>
      </c>
      <c r="G99" s="32">
        <v>0.14731510190995725</v>
      </c>
      <c r="H99" s="72">
        <v>0.43129855885276425</v>
      </c>
    </row>
    <row r="100" spans="2:8" x14ac:dyDescent="0.2">
      <c r="B100" s="63" t="s">
        <v>249</v>
      </c>
      <c r="C100" s="32">
        <v>0.1124135648316619</v>
      </c>
      <c r="D100" s="32">
        <v>0.28585955758103709</v>
      </c>
      <c r="E100" s="32">
        <v>0.16675343833347181</v>
      </c>
      <c r="F100" s="32">
        <v>0.3823883646172494</v>
      </c>
      <c r="G100" s="32">
        <v>0.31101831086489135</v>
      </c>
      <c r="H100" s="72">
        <v>0.25310947883413498</v>
      </c>
    </row>
    <row r="101" spans="2:8" x14ac:dyDescent="0.2">
      <c r="B101" s="63" t="s">
        <v>250</v>
      </c>
      <c r="C101" s="32">
        <v>0.14021254840012118</v>
      </c>
      <c r="D101" s="32">
        <v>0.12288251452022063</v>
      </c>
      <c r="E101" s="32">
        <v>0.31669287419018383</v>
      </c>
      <c r="F101" s="32">
        <v>0.38389139196124905</v>
      </c>
      <c r="G101" s="32">
        <v>0.53923999239886888</v>
      </c>
      <c r="H101" s="72">
        <v>0.30303145979146506</v>
      </c>
    </row>
    <row r="102" spans="2:8" ht="13.5" thickBot="1" x14ac:dyDescent="0.25">
      <c r="B102" s="75" t="s">
        <v>251</v>
      </c>
      <c r="C102" s="76">
        <v>2.3974229199605977E-2</v>
      </c>
      <c r="D102" s="76">
        <v>1.7211540224912582E-2</v>
      </c>
      <c r="E102" s="76">
        <v>1.9830157036646506E-2</v>
      </c>
      <c r="F102" s="76">
        <v>0</v>
      </c>
      <c r="G102" s="76">
        <v>2.4265948262823774E-3</v>
      </c>
      <c r="H102" s="72">
        <v>1.2560502521635581E-2</v>
      </c>
    </row>
    <row r="103" spans="2:8" x14ac:dyDescent="0.2">
      <c r="B103" s="114" t="s">
        <v>238</v>
      </c>
      <c r="C103" s="115"/>
      <c r="D103" s="115"/>
      <c r="E103" s="115"/>
      <c r="F103" s="115"/>
      <c r="G103" s="115"/>
      <c r="H103" s="81"/>
    </row>
    <row r="104" spans="2:8" x14ac:dyDescent="0.2">
      <c r="B104" s="63" t="s">
        <v>248</v>
      </c>
      <c r="C104" s="32">
        <v>0.71994353431654001</v>
      </c>
      <c r="D104" s="32">
        <v>0.68182355031824438</v>
      </c>
      <c r="E104" s="32">
        <v>0.6885792856398063</v>
      </c>
      <c r="F104" s="32">
        <v>0.31165204649501305</v>
      </c>
      <c r="G104" s="32">
        <v>0.13990558104472903</v>
      </c>
      <c r="H104" s="81">
        <v>0.50616361236061014</v>
      </c>
    </row>
    <row r="105" spans="2:8" x14ac:dyDescent="0.2">
      <c r="B105" s="63" t="s">
        <v>249</v>
      </c>
      <c r="C105" s="32">
        <v>0.11451223158728614</v>
      </c>
      <c r="D105" s="32">
        <v>0.17097034263618163</v>
      </c>
      <c r="E105" s="32">
        <v>9.3948262521896947E-2</v>
      </c>
      <c r="F105" s="32">
        <v>0.37645752812299682</v>
      </c>
      <c r="G105" s="32">
        <v>0.31018786768283396</v>
      </c>
      <c r="H105" s="81">
        <v>0.21412382654179821</v>
      </c>
    </row>
    <row r="106" spans="2:8" x14ac:dyDescent="0.2">
      <c r="B106" s="63" t="s">
        <v>250</v>
      </c>
      <c r="C106" s="32">
        <v>0.16554423409617361</v>
      </c>
      <c r="D106" s="32">
        <v>0.12999456682066174</v>
      </c>
      <c r="E106" s="32">
        <v>0.21747245183829644</v>
      </c>
      <c r="F106" s="32">
        <v>0.31189042538198997</v>
      </c>
      <c r="G106" s="32">
        <v>0.53204627545172944</v>
      </c>
      <c r="H106" s="72">
        <v>0.27267556812580512</v>
      </c>
    </row>
    <row r="107" spans="2:8" ht="13.5" thickBot="1" x14ac:dyDescent="0.25">
      <c r="B107" s="75" t="s">
        <v>251</v>
      </c>
      <c r="C107" s="76">
        <v>0</v>
      </c>
      <c r="D107" s="76">
        <v>1.7211540224912582E-2</v>
      </c>
      <c r="E107" s="76">
        <v>0</v>
      </c>
      <c r="F107" s="76">
        <v>0</v>
      </c>
      <c r="G107" s="76">
        <v>1.7860275820707566E-2</v>
      </c>
      <c r="H107" s="81">
        <v>7.0369929717865052E-3</v>
      </c>
    </row>
    <row r="108" spans="2:8" x14ac:dyDescent="0.2">
      <c r="B108" s="114" t="s">
        <v>239</v>
      </c>
      <c r="C108" s="115"/>
      <c r="D108" s="115"/>
      <c r="E108" s="115"/>
      <c r="F108" s="115"/>
      <c r="G108" s="115"/>
      <c r="H108" s="84"/>
    </row>
    <row r="109" spans="2:8" x14ac:dyDescent="0.2">
      <c r="B109" s="63" t="s">
        <v>240</v>
      </c>
      <c r="C109" s="32">
        <v>0.81928624431666541</v>
      </c>
      <c r="D109" s="32">
        <v>0.90720284990662881</v>
      </c>
      <c r="E109" s="32">
        <v>0.60689412010641275</v>
      </c>
      <c r="F109" s="32">
        <v>0.49875209651953545</v>
      </c>
      <c r="G109" s="32">
        <v>0.12397716804557006</v>
      </c>
      <c r="H109" s="72">
        <v>0.58789560762439275</v>
      </c>
    </row>
    <row r="110" spans="2:8" x14ac:dyDescent="0.2">
      <c r="B110" s="63" t="s">
        <v>245</v>
      </c>
      <c r="C110" s="32">
        <v>0.11248128340654739</v>
      </c>
      <c r="D110" s="32">
        <v>6.5822223975076311E-2</v>
      </c>
      <c r="E110" s="32">
        <v>0.17722877499432868</v>
      </c>
      <c r="F110" s="32">
        <v>0.11771146520689781</v>
      </c>
      <c r="G110" s="32">
        <v>3.4076423263625318E-2</v>
      </c>
      <c r="H110" s="72">
        <v>0.10180777118043632</v>
      </c>
    </row>
    <row r="111" spans="2:8" x14ac:dyDescent="0.2">
      <c r="B111" s="63" t="s">
        <v>246</v>
      </c>
      <c r="C111" s="32">
        <v>6.8232472276786971E-2</v>
      </c>
      <c r="D111" s="32">
        <v>1.184019818219573E-2</v>
      </c>
      <c r="E111" s="32">
        <v>9.339339106148993E-2</v>
      </c>
      <c r="F111" s="32">
        <v>6.5380184870674776E-2</v>
      </c>
      <c r="G111" s="32">
        <v>3.538866282699038E-2</v>
      </c>
      <c r="H111" s="72">
        <v>5.4966472460499793E-2</v>
      </c>
    </row>
    <row r="112" spans="2:8" ht="13.5" thickBot="1" x14ac:dyDescent="0.25">
      <c r="B112" s="75" t="s">
        <v>247</v>
      </c>
      <c r="C112" s="76">
        <v>0</v>
      </c>
      <c r="D112" s="76">
        <v>1.513472793609958E-2</v>
      </c>
      <c r="E112" s="76">
        <v>0.12248371383776857</v>
      </c>
      <c r="F112" s="76">
        <v>0.31815625340289189</v>
      </c>
      <c r="G112" s="76">
        <v>0.80655774586381423</v>
      </c>
      <c r="H112" s="72">
        <v>0.25533014873467125</v>
      </c>
    </row>
    <row r="113" spans="2:8" ht="25.5" x14ac:dyDescent="0.2">
      <c r="B113" s="114" t="s">
        <v>241</v>
      </c>
      <c r="C113" s="115"/>
      <c r="D113" s="115"/>
      <c r="E113" s="115"/>
      <c r="F113" s="115"/>
      <c r="G113" s="115"/>
      <c r="H113" s="84"/>
    </row>
    <row r="114" spans="2:8" x14ac:dyDescent="0.2">
      <c r="B114" s="63" t="s">
        <v>240</v>
      </c>
      <c r="C114" s="32">
        <v>0.74890218412938125</v>
      </c>
      <c r="D114" s="32">
        <v>0.26606992801327739</v>
      </c>
      <c r="E114" s="32">
        <v>0.24394107719581251</v>
      </c>
      <c r="F114" s="32">
        <v>0.14120290472384128</v>
      </c>
      <c r="G114" s="32">
        <v>2.7097216992832584E-2</v>
      </c>
      <c r="H114" s="72">
        <v>0.2793319879220113</v>
      </c>
    </row>
    <row r="115" spans="2:8" x14ac:dyDescent="0.2">
      <c r="B115" s="63" t="s">
        <v>242</v>
      </c>
      <c r="C115" s="32">
        <v>0.16656265093476783</v>
      </c>
      <c r="D115" s="32">
        <v>0.58217794753906837</v>
      </c>
      <c r="E115" s="32">
        <v>0.56632898124825681</v>
      </c>
      <c r="F115" s="32">
        <v>0.58553081986263067</v>
      </c>
      <c r="G115" s="32">
        <v>0.43498016278789092</v>
      </c>
      <c r="H115" s="72">
        <v>0.47135172222640842</v>
      </c>
    </row>
    <row r="116" spans="2:8" x14ac:dyDescent="0.2">
      <c r="B116" s="63" t="s">
        <v>243</v>
      </c>
      <c r="C116" s="32">
        <v>8.453516493585074E-2</v>
      </c>
      <c r="D116" s="32">
        <v>5.5439011165480619E-2</v>
      </c>
      <c r="E116" s="32">
        <v>9.2756270546020189E-2</v>
      </c>
      <c r="F116" s="32">
        <v>0.22826036986757273</v>
      </c>
      <c r="G116" s="32">
        <v>0.33353500666872404</v>
      </c>
      <c r="H116" s="72">
        <v>0.15973215456076842</v>
      </c>
    </row>
    <row r="117" spans="2:8" ht="13.5" thickBot="1" x14ac:dyDescent="0.25">
      <c r="B117" s="75" t="s">
        <v>244</v>
      </c>
      <c r="C117" s="76">
        <v>0</v>
      </c>
      <c r="D117" s="76">
        <v>9.6313113282173665E-2</v>
      </c>
      <c r="E117" s="76">
        <v>9.6973671009910528E-2</v>
      </c>
      <c r="F117" s="76">
        <v>4.500590554595519E-2</v>
      </c>
      <c r="G117" s="76">
        <v>0.20438761355055238</v>
      </c>
      <c r="H117" s="72">
        <v>8.9584135290811731E-2</v>
      </c>
    </row>
    <row r="118" spans="2:8" ht="26.25" thickBot="1" x14ac:dyDescent="0.25">
      <c r="B118" s="75" t="s">
        <v>116</v>
      </c>
      <c r="C118" s="152">
        <v>0.45791361498776267</v>
      </c>
      <c r="D118" s="152">
        <v>0.42536031630911869</v>
      </c>
      <c r="E118" s="152">
        <v>0.54970397044030617</v>
      </c>
      <c r="F118" s="152">
        <v>0.62535709203318102</v>
      </c>
      <c r="G118" s="152">
        <v>0.64577272772791405</v>
      </c>
      <c r="H118" s="153">
        <v>0.54219195599360859</v>
      </c>
    </row>
    <row r="119" spans="2:8" x14ac:dyDescent="0.2">
      <c r="B119" s="123" t="s">
        <v>257</v>
      </c>
      <c r="C119" s="36"/>
      <c r="D119" s="36"/>
      <c r="E119" s="36"/>
      <c r="F119" s="36"/>
      <c r="G119" s="36"/>
    </row>
    <row r="120" spans="2:8" x14ac:dyDescent="0.2">
      <c r="C120" s="36"/>
      <c r="D120" s="36"/>
      <c r="E120" s="36"/>
      <c r="F120" s="36"/>
      <c r="G120" s="36"/>
    </row>
    <row r="121" spans="2:8" x14ac:dyDescent="0.2">
      <c r="C121" s="36"/>
      <c r="D121" s="36"/>
      <c r="E121" s="36"/>
      <c r="F121" s="36"/>
      <c r="G121" s="36"/>
    </row>
    <row r="122" spans="2:8" ht="15" x14ac:dyDescent="0.2">
      <c r="B122" s="171" t="s">
        <v>120</v>
      </c>
      <c r="C122" s="171"/>
      <c r="D122" s="171"/>
      <c r="E122" s="171"/>
      <c r="F122" s="171"/>
      <c r="G122" s="38"/>
      <c r="H122" s="38"/>
    </row>
    <row r="123" spans="2:8" ht="15.75" thickBot="1" x14ac:dyDescent="0.25">
      <c r="B123" s="44"/>
      <c r="C123" s="44"/>
      <c r="D123" s="44"/>
      <c r="E123" s="44"/>
      <c r="F123" s="44"/>
      <c r="G123" s="38"/>
      <c r="H123" s="38"/>
    </row>
    <row r="124" spans="2:8" ht="15.75" thickBot="1" x14ac:dyDescent="0.3">
      <c r="B124" s="19" t="s">
        <v>43</v>
      </c>
      <c r="C124" s="82" t="s">
        <v>106</v>
      </c>
      <c r="D124" s="82" t="s">
        <v>107</v>
      </c>
      <c r="E124" s="82" t="s">
        <v>111</v>
      </c>
      <c r="F124" s="145" t="s">
        <v>1</v>
      </c>
      <c r="G124" s="42"/>
    </row>
    <row r="125" spans="2:8" ht="14.25" thickTop="1" thickBot="1" x14ac:dyDescent="0.25">
      <c r="B125" s="85" t="s">
        <v>67</v>
      </c>
      <c r="C125" s="86">
        <v>315.0811062770473</v>
      </c>
      <c r="D125" s="86">
        <v>128.49398570163896</v>
      </c>
      <c r="E125" s="86">
        <v>83.236530726094898</v>
      </c>
      <c r="F125" s="84">
        <f>SUM(A125:E125)</f>
        <v>526.81162270478114</v>
      </c>
    </row>
    <row r="126" spans="2:8" ht="13.5" thickTop="1" x14ac:dyDescent="0.2">
      <c r="B126" s="63" t="s">
        <v>101</v>
      </c>
      <c r="C126" s="16">
        <v>5248.0370117570401</v>
      </c>
      <c r="D126" s="16">
        <v>4143.3666587636344</v>
      </c>
      <c r="E126" s="16">
        <v>10136.688512007951</v>
      </c>
      <c r="F126" s="84">
        <f t="shared" ref="F126:F138" si="9">SUM(A126:E126)</f>
        <v>19528.092182528628</v>
      </c>
    </row>
    <row r="127" spans="2:8" x14ac:dyDescent="0.2">
      <c r="B127" s="63" t="s">
        <v>100</v>
      </c>
      <c r="C127" s="16">
        <v>2221.0386206825847</v>
      </c>
      <c r="D127" s="16">
        <v>1503.7555640475819</v>
      </c>
      <c r="E127" s="16">
        <v>5946.3056594063237</v>
      </c>
      <c r="F127" s="84">
        <f t="shared" si="9"/>
        <v>9671.09984413649</v>
      </c>
    </row>
    <row r="128" spans="2:8" ht="13.5" thickBot="1" x14ac:dyDescent="0.25">
      <c r="B128" s="135" t="s">
        <v>105</v>
      </c>
      <c r="C128" s="136">
        <f>C126+C127</f>
        <v>7469.0756324396243</v>
      </c>
      <c r="D128" s="136">
        <f t="shared" ref="D128" si="10">D126+D127</f>
        <v>5647.1222228112165</v>
      </c>
      <c r="E128" s="136">
        <f t="shared" ref="E128" si="11">E126+E127</f>
        <v>16082.994171414275</v>
      </c>
      <c r="F128" s="84">
        <f t="shared" si="9"/>
        <v>29199.192026665114</v>
      </c>
    </row>
    <row r="129" spans="2:6" x14ac:dyDescent="0.2">
      <c r="B129" s="142" t="s">
        <v>99</v>
      </c>
      <c r="C129" s="140">
        <v>788.12803520811588</v>
      </c>
      <c r="D129" s="140">
        <v>620.56181748061999</v>
      </c>
      <c r="E129" s="140">
        <v>1215.114136644451</v>
      </c>
      <c r="F129" s="84">
        <f t="shared" si="9"/>
        <v>2623.803989333187</v>
      </c>
    </row>
    <row r="130" spans="2:6" ht="13.5" thickBot="1" x14ac:dyDescent="0.25">
      <c r="B130" s="75" t="s">
        <v>103</v>
      </c>
      <c r="C130" s="78">
        <v>380.17061276500715</v>
      </c>
      <c r="D130" s="78">
        <v>346.96759667597553</v>
      </c>
      <c r="E130" s="78">
        <v>2326.7661946525386</v>
      </c>
      <c r="F130" s="84">
        <f t="shared" si="9"/>
        <v>3053.9044040935214</v>
      </c>
    </row>
    <row r="131" spans="2:6" ht="13.5" thickTop="1" x14ac:dyDescent="0.2">
      <c r="B131" s="63" t="s">
        <v>255</v>
      </c>
      <c r="C131" s="32">
        <v>0.84230380452311804</v>
      </c>
      <c r="D131" s="32">
        <v>0.55100834674065324</v>
      </c>
      <c r="E131" s="32">
        <v>0.7436305123314888</v>
      </c>
      <c r="F131" s="143">
        <v>0.75566384644804041</v>
      </c>
    </row>
    <row r="132" spans="2:6" ht="13.5" thickBot="1" x14ac:dyDescent="0.25">
      <c r="B132" s="63" t="s">
        <v>256</v>
      </c>
      <c r="C132" s="32">
        <v>8.1203069274569634E-2</v>
      </c>
      <c r="D132" s="32">
        <v>7.1333227434636021E-2</v>
      </c>
      <c r="E132" s="32">
        <v>5.8477455266692457E-2</v>
      </c>
      <c r="F132" s="74">
        <v>6.6269378744375551E-2</v>
      </c>
    </row>
    <row r="133" spans="2:6" ht="13.5" thickTop="1" x14ac:dyDescent="0.2">
      <c r="B133" s="142" t="s">
        <v>118</v>
      </c>
      <c r="C133" s="138">
        <v>0.42672855261957937</v>
      </c>
      <c r="D133" s="138">
        <v>0.43167491731079777</v>
      </c>
      <c r="E133" s="138">
        <v>0.47095311097070658</v>
      </c>
      <c r="F133" s="143">
        <v>0.44311886030036129</v>
      </c>
    </row>
    <row r="134" spans="2:6" ht="13.5" thickBot="1" x14ac:dyDescent="0.25">
      <c r="B134" s="75" t="s">
        <v>117</v>
      </c>
      <c r="C134" s="78">
        <v>24.015551250708192</v>
      </c>
      <c r="D134" s="78">
        <v>20.398627819021751</v>
      </c>
      <c r="E134" s="78">
        <v>21.74596455178601</v>
      </c>
      <c r="F134" s="84">
        <f t="shared" si="9"/>
        <v>66.160143621515942</v>
      </c>
    </row>
    <row r="135" spans="2:6" x14ac:dyDescent="0.2">
      <c r="B135" s="63" t="s">
        <v>97</v>
      </c>
      <c r="C135" s="16">
        <v>4717.4943803948436</v>
      </c>
      <c r="D135" s="16">
        <v>3887.5218442963815</v>
      </c>
      <c r="E135" s="16">
        <v>7914.0830928781479</v>
      </c>
      <c r="F135" s="84">
        <f t="shared" si="9"/>
        <v>16519.099317569373</v>
      </c>
    </row>
    <row r="136" spans="2:6" x14ac:dyDescent="0.2">
      <c r="B136" s="63" t="s">
        <v>96</v>
      </c>
      <c r="C136" s="16">
        <v>1808.1315932991731</v>
      </c>
      <c r="D136" s="16">
        <v>1060.1526141682846</v>
      </c>
      <c r="E136" s="16">
        <v>3169.9115059139663</v>
      </c>
      <c r="F136" s="84">
        <f t="shared" si="9"/>
        <v>6038.195713381424</v>
      </c>
    </row>
    <row r="137" spans="2:6" ht="13.5" thickBot="1" x14ac:dyDescent="0.25">
      <c r="B137" s="135" t="s">
        <v>104</v>
      </c>
      <c r="C137" s="136">
        <f>C135+C136</f>
        <v>6525.6259736940165</v>
      </c>
      <c r="D137" s="136">
        <f t="shared" ref="D137" si="12">D135+D136</f>
        <v>4947.6744584646658</v>
      </c>
      <c r="E137" s="136">
        <f t="shared" ref="E137" si="13">E135+E136</f>
        <v>11083.994598792115</v>
      </c>
      <c r="F137" s="84">
        <f t="shared" si="9"/>
        <v>22557.295030950794</v>
      </c>
    </row>
    <row r="138" spans="2:6" ht="13.5" thickBot="1" x14ac:dyDescent="0.25">
      <c r="B138" s="144" t="s">
        <v>98</v>
      </c>
      <c r="C138" s="139">
        <v>5764.2539771076681</v>
      </c>
      <c r="D138" s="139">
        <v>3841.1677106040561</v>
      </c>
      <c r="E138" s="139">
        <v>10226.877468940345</v>
      </c>
      <c r="F138" s="84">
        <f t="shared" si="9"/>
        <v>19832.299156652072</v>
      </c>
    </row>
    <row r="139" spans="2:6" x14ac:dyDescent="0.2">
      <c r="B139" s="114" t="s">
        <v>262</v>
      </c>
      <c r="C139" s="115"/>
      <c r="D139" s="115"/>
      <c r="E139" s="115"/>
      <c r="F139" s="84"/>
    </row>
    <row r="140" spans="2:6" x14ac:dyDescent="0.2">
      <c r="B140" s="63" t="s">
        <v>264</v>
      </c>
      <c r="C140" s="32">
        <v>0.28455574056917177</v>
      </c>
      <c r="D140" s="32">
        <v>0.24378321447078699</v>
      </c>
      <c r="E140" s="32">
        <v>0.5094077699598899</v>
      </c>
      <c r="F140" s="72">
        <v>0.38609847830289712</v>
      </c>
    </row>
    <row r="141" spans="2:6" x14ac:dyDescent="0.2">
      <c r="B141" s="63" t="s">
        <v>265</v>
      </c>
      <c r="C141" s="32">
        <v>0.16679233376697811</v>
      </c>
      <c r="D141" s="32">
        <v>0.26832807327868102</v>
      </c>
      <c r="E141" s="32">
        <v>9.8339429440446213E-2</v>
      </c>
      <c r="F141" s="72">
        <v>0.15542723717752535</v>
      </c>
    </row>
    <row r="142" spans="2:6" x14ac:dyDescent="0.2">
      <c r="B142" s="63" t="s">
        <v>263</v>
      </c>
      <c r="C142" s="32">
        <v>0.36124723001369152</v>
      </c>
      <c r="D142" s="32">
        <v>0.2896124361204292</v>
      </c>
      <c r="E142" s="32">
        <v>0.30919369029577615</v>
      </c>
      <c r="F142" s="72">
        <v>0.31995740373414394</v>
      </c>
    </row>
    <row r="143" spans="2:6" ht="13.5" thickBot="1" x14ac:dyDescent="0.25">
      <c r="B143" s="75" t="s">
        <v>266</v>
      </c>
      <c r="C143" s="76">
        <v>0.18740469565015869</v>
      </c>
      <c r="D143" s="76">
        <v>0.19827627613010279</v>
      </c>
      <c r="E143" s="76">
        <v>8.3059110303887601E-2</v>
      </c>
      <c r="F143" s="72">
        <v>0.1385168807854335</v>
      </c>
    </row>
    <row r="144" spans="2:6" x14ac:dyDescent="0.2">
      <c r="B144" s="142" t="s">
        <v>233</v>
      </c>
      <c r="C144" s="138">
        <v>5.7042647261187643E-2</v>
      </c>
      <c r="D144" s="138">
        <v>0.2869771260403301</v>
      </c>
      <c r="E144" s="138">
        <v>0.34060811596005558</v>
      </c>
      <c r="F144" s="72">
        <v>0.15792919035584779</v>
      </c>
    </row>
    <row r="145" spans="2:6" ht="13.5" thickBot="1" x14ac:dyDescent="0.25">
      <c r="B145" s="75" t="s">
        <v>234</v>
      </c>
      <c r="C145" s="76">
        <v>0.51884542546399393</v>
      </c>
      <c r="D145" s="76">
        <v>0.39401899024875586</v>
      </c>
      <c r="E145" s="76">
        <v>0.57446072476281074</v>
      </c>
      <c r="F145" s="72">
        <v>0.49718640899388733</v>
      </c>
    </row>
    <row r="146" spans="2:6" x14ac:dyDescent="0.2">
      <c r="B146" s="114" t="s">
        <v>236</v>
      </c>
      <c r="C146" s="115"/>
      <c r="D146" s="115"/>
      <c r="E146" s="115"/>
      <c r="F146" s="84"/>
    </row>
    <row r="147" spans="2:6" x14ac:dyDescent="0.2">
      <c r="B147" s="63" t="s">
        <v>235</v>
      </c>
      <c r="C147" s="32">
        <v>0.22528129324359589</v>
      </c>
      <c r="D147" s="32">
        <v>0</v>
      </c>
      <c r="E147" s="32">
        <v>0</v>
      </c>
      <c r="F147" s="72">
        <v>0.13473863529106964</v>
      </c>
    </row>
    <row r="148" spans="2:6" x14ac:dyDescent="0.2">
      <c r="B148" s="63" t="s">
        <v>254</v>
      </c>
      <c r="C148" s="32">
        <v>0.73886430589347751</v>
      </c>
      <c r="D148" s="32">
        <v>1</v>
      </c>
      <c r="E148" s="32">
        <v>0.65939188403994453</v>
      </c>
      <c r="F148" s="72">
        <v>0.7900009101371519</v>
      </c>
    </row>
    <row r="149" spans="2:6" x14ac:dyDescent="0.2">
      <c r="B149" s="63" t="s">
        <v>253</v>
      </c>
      <c r="C149" s="32">
        <v>3.5854400862926683E-2</v>
      </c>
      <c r="D149" s="32">
        <v>0</v>
      </c>
      <c r="E149" s="32">
        <v>0.10246656536643393</v>
      </c>
      <c r="F149" s="72">
        <v>3.7633956524194802E-2</v>
      </c>
    </row>
    <row r="150" spans="2:6" ht="13.5" thickBot="1" x14ac:dyDescent="0.25">
      <c r="B150" s="75" t="s">
        <v>252</v>
      </c>
      <c r="C150" s="76">
        <v>0</v>
      </c>
      <c r="D150" s="76">
        <v>0</v>
      </c>
      <c r="E150" s="76">
        <v>0.23814155059362166</v>
      </c>
      <c r="F150" s="72">
        <v>3.7626498047583744E-2</v>
      </c>
    </row>
    <row r="151" spans="2:6" x14ac:dyDescent="0.2">
      <c r="B151" s="114" t="s">
        <v>237</v>
      </c>
      <c r="C151" s="115"/>
      <c r="D151" s="115"/>
      <c r="E151" s="115"/>
      <c r="F151" s="84"/>
    </row>
    <row r="152" spans="2:6" x14ac:dyDescent="0.2">
      <c r="B152" s="63" t="s">
        <v>248</v>
      </c>
      <c r="C152" s="32">
        <v>0.80116936596877719</v>
      </c>
      <c r="D152" s="32">
        <v>0.59696973594258795</v>
      </c>
      <c r="E152" s="32">
        <v>0.5328529195984778</v>
      </c>
      <c r="F152" s="72">
        <v>0.70896913275429019</v>
      </c>
    </row>
    <row r="153" spans="2:6" x14ac:dyDescent="0.2">
      <c r="B153" s="63" t="s">
        <v>249</v>
      </c>
      <c r="C153" s="32">
        <v>0.13630033595452604</v>
      </c>
      <c r="D153" s="32">
        <v>0.201515132028706</v>
      </c>
      <c r="E153" s="32">
        <v>0.18969863684661595</v>
      </c>
      <c r="F153" s="72">
        <v>0.16064375936149844</v>
      </c>
    </row>
    <row r="154" spans="2:6" x14ac:dyDescent="0.2">
      <c r="B154" s="63" t="s">
        <v>250</v>
      </c>
      <c r="C154" s="32">
        <v>2.6675897213770155E-2</v>
      </c>
      <c r="D154" s="32">
        <v>0.201515132028706</v>
      </c>
      <c r="E154" s="32">
        <v>0.27744844355490639</v>
      </c>
      <c r="F154" s="72">
        <v>0.10894292593775046</v>
      </c>
    </row>
    <row r="155" spans="2:6" ht="13.5" thickBot="1" x14ac:dyDescent="0.25">
      <c r="B155" s="75" t="s">
        <v>251</v>
      </c>
      <c r="C155" s="76">
        <v>3.5854400862926683E-2</v>
      </c>
      <c r="D155" s="76">
        <v>0</v>
      </c>
      <c r="E155" s="76">
        <v>0</v>
      </c>
      <c r="F155" s="72">
        <v>2.1444181946460937E-2</v>
      </c>
    </row>
    <row r="156" spans="2:6" x14ac:dyDescent="0.2">
      <c r="B156" s="114" t="s">
        <v>238</v>
      </c>
      <c r="C156" s="115"/>
      <c r="D156" s="115"/>
      <c r="E156" s="115"/>
      <c r="F156" s="81"/>
    </row>
    <row r="157" spans="2:6" x14ac:dyDescent="0.2">
      <c r="B157" s="63" t="s">
        <v>248</v>
      </c>
      <c r="C157" s="32">
        <v>0.80116936596877719</v>
      </c>
      <c r="D157" s="32">
        <v>0.53557222852002018</v>
      </c>
      <c r="E157" s="32">
        <v>0.70783479778695024</v>
      </c>
      <c r="F157" s="81">
        <v>0.72164097549989692</v>
      </c>
    </row>
    <row r="158" spans="2:6" x14ac:dyDescent="0.2">
      <c r="B158" s="63" t="s">
        <v>249</v>
      </c>
      <c r="C158" s="32">
        <v>0.13630033595452604</v>
      </c>
      <c r="D158" s="32">
        <v>0.201515132028706</v>
      </c>
      <c r="E158" s="32">
        <v>0.15617313655138443</v>
      </c>
      <c r="F158" s="81">
        <v>0.15534671158357663</v>
      </c>
    </row>
    <row r="159" spans="2:6" x14ac:dyDescent="0.2">
      <c r="B159" s="63" t="s">
        <v>250</v>
      </c>
      <c r="C159" s="32">
        <v>2.6675897213770155E-2</v>
      </c>
      <c r="D159" s="32">
        <v>0.26291263945127391</v>
      </c>
      <c r="E159" s="32">
        <v>0.13599206566166544</v>
      </c>
      <c r="F159" s="72">
        <v>0.10156813097006558</v>
      </c>
    </row>
    <row r="160" spans="2:6" ht="13.5" thickBot="1" x14ac:dyDescent="0.25">
      <c r="B160" s="75" t="s">
        <v>251</v>
      </c>
      <c r="C160" s="76">
        <v>3.5854400862926683E-2</v>
      </c>
      <c r="D160" s="76">
        <v>0</v>
      </c>
      <c r="E160" s="76">
        <v>0</v>
      </c>
      <c r="F160" s="81">
        <v>2.1444181946460937E-2</v>
      </c>
    </row>
    <row r="161" spans="2:7" x14ac:dyDescent="0.2">
      <c r="B161" s="114" t="s">
        <v>239</v>
      </c>
      <c r="C161" s="115"/>
      <c r="D161" s="115"/>
      <c r="E161" s="115"/>
      <c r="F161" s="84"/>
    </row>
    <row r="162" spans="2:7" x14ac:dyDescent="0.2">
      <c r="B162" s="63" t="s">
        <v>240</v>
      </c>
      <c r="C162" s="32">
        <v>0.81884670884878608</v>
      </c>
      <c r="D162" s="32">
        <v>0.85090333606770929</v>
      </c>
      <c r="E162" s="32">
        <v>0.70783479778695024</v>
      </c>
      <c r="F162" s="72">
        <v>0.80912565804839442</v>
      </c>
    </row>
    <row r="163" spans="2:7" x14ac:dyDescent="0.2">
      <c r="B163" s="63" t="s">
        <v>245</v>
      </c>
      <c r="C163" s="32">
        <v>0.10944448942536063</v>
      </c>
      <c r="D163" s="32">
        <v>0.14909666393229068</v>
      </c>
      <c r="E163" s="32">
        <v>0</v>
      </c>
      <c r="F163" s="72">
        <v>0.10182371287128443</v>
      </c>
    </row>
    <row r="164" spans="2:7" x14ac:dyDescent="0.2">
      <c r="B164" s="63" t="s">
        <v>246</v>
      </c>
      <c r="C164" s="32">
        <v>3.5854400862926683E-2</v>
      </c>
      <c r="D164" s="32">
        <v>0</v>
      </c>
      <c r="E164" s="32">
        <v>0</v>
      </c>
      <c r="F164" s="72">
        <v>2.1444181946460937E-2</v>
      </c>
    </row>
    <row r="165" spans="2:7" ht="13.5" thickBot="1" x14ac:dyDescent="0.25">
      <c r="B165" s="75" t="s">
        <v>247</v>
      </c>
      <c r="C165" s="76">
        <v>3.5854400862926683E-2</v>
      </c>
      <c r="D165" s="76">
        <v>0</v>
      </c>
      <c r="E165" s="76">
        <v>0.29216520221304987</v>
      </c>
      <c r="F165" s="72">
        <v>6.7606447133860242E-2</v>
      </c>
    </row>
    <row r="166" spans="2:7" ht="25.5" x14ac:dyDescent="0.2">
      <c r="B166" s="114" t="s">
        <v>241</v>
      </c>
      <c r="C166" s="115"/>
      <c r="D166" s="115"/>
      <c r="E166" s="115"/>
      <c r="F166" s="84"/>
    </row>
    <row r="167" spans="2:7" x14ac:dyDescent="0.2">
      <c r="B167" s="63" t="s">
        <v>240</v>
      </c>
      <c r="C167" s="32">
        <v>0.70348452084108182</v>
      </c>
      <c r="D167" s="32">
        <v>0.62787791236412271</v>
      </c>
      <c r="E167" s="32">
        <v>0.3499014074992598</v>
      </c>
      <c r="F167" s="72">
        <v>0.62917707495462383</v>
      </c>
    </row>
    <row r="168" spans="2:7" x14ac:dyDescent="0.2">
      <c r="B168" s="63" t="s">
        <v>242</v>
      </c>
      <c r="C168" s="32">
        <v>0.29651547915891824</v>
      </c>
      <c r="D168" s="32">
        <v>0.3721220876358774</v>
      </c>
      <c r="E168" s="32">
        <v>0.49392545594935588</v>
      </c>
      <c r="F168" s="72">
        <v>0.34614748221363267</v>
      </c>
    </row>
    <row r="169" spans="2:7" x14ac:dyDescent="0.2">
      <c r="B169" s="63" t="s">
        <v>243</v>
      </c>
      <c r="C169" s="32">
        <v>0</v>
      </c>
      <c r="D169" s="32">
        <v>0</v>
      </c>
      <c r="E169" s="32">
        <v>0.15617313655138443</v>
      </c>
      <c r="F169" s="72">
        <v>2.4675442831743638E-2</v>
      </c>
    </row>
    <row r="170" spans="2:7" ht="13.5" thickBot="1" x14ac:dyDescent="0.25">
      <c r="B170" s="75" t="s">
        <v>244</v>
      </c>
      <c r="C170" s="76">
        <v>0</v>
      </c>
      <c r="D170" s="76">
        <v>0</v>
      </c>
      <c r="E170" s="76">
        <v>0</v>
      </c>
      <c r="F170" s="72">
        <v>0</v>
      </c>
    </row>
    <row r="171" spans="2:7" ht="26.25" thickBot="1" x14ac:dyDescent="0.25">
      <c r="B171" s="75" t="s">
        <v>116</v>
      </c>
      <c r="C171" s="152">
        <v>0.32343997444111655</v>
      </c>
      <c r="D171" s="152">
        <v>0.58006206407656025</v>
      </c>
      <c r="E171" s="152">
        <v>0.57195915776613182</v>
      </c>
      <c r="F171" s="153">
        <v>0.42529852775034876</v>
      </c>
    </row>
    <row r="172" spans="2:7" x14ac:dyDescent="0.2">
      <c r="B172" s="123" t="s">
        <v>257</v>
      </c>
      <c r="C172" s="36"/>
      <c r="D172" s="36"/>
      <c r="E172" s="36"/>
      <c r="F172" s="36"/>
      <c r="G172" s="36"/>
    </row>
  </sheetData>
  <mergeCells count="3">
    <mergeCell ref="B69:H69"/>
    <mergeCell ref="B16:E16"/>
    <mergeCell ref="B122:F122"/>
  </mergeCells>
  <hyperlinks>
    <hyperlink ref="I2" location="Contenidos!A1" display="Volver a Contenidos" xr:uid="{F1EB548A-F09B-4917-A9DD-F07769B0D128}"/>
  </hyperlinks>
  <pageMargins left="0.7" right="0.7" top="0.75" bottom="0.75" header="0.3" footer="0.3"/>
  <pageSetup paperSize="9" orientation="portrait" verticalDpi="0" r:id="rId1"/>
  <ignoredErrors>
    <ignoredError sqref="E25 C22:E22 E27 E3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9BBFB-3117-4BD5-9430-EAE4841769B1}">
  <sheetPr>
    <tabColor theme="6" tint="-0.499984740745262"/>
  </sheetPr>
  <dimension ref="B2:I222"/>
  <sheetViews>
    <sheetView showGridLines="0" workbookViewId="0"/>
  </sheetViews>
  <sheetFormatPr baseColWidth="10" defaultColWidth="11.42578125" defaultRowHeight="14.25" customHeight="1" x14ac:dyDescent="0.2"/>
  <cols>
    <col min="1" max="1" width="8.140625" style="1" customWidth="1"/>
    <col min="2" max="2" width="63.42578125" style="1" customWidth="1"/>
    <col min="3" max="4" width="22.42578125" style="1" customWidth="1"/>
    <col min="5" max="5" width="21.85546875" style="1" customWidth="1"/>
    <col min="6" max="6" width="22.85546875" style="1" customWidth="1"/>
    <col min="7" max="7" width="25.28515625" style="1" customWidth="1"/>
    <col min="8" max="8" width="16.140625" style="1" customWidth="1"/>
    <col min="9" max="9" width="14.140625" style="1" bestFit="1" customWidth="1"/>
    <col min="10" max="16384" width="11.42578125" style="1"/>
  </cols>
  <sheetData>
    <row r="2" spans="2:9" ht="14.25" customHeight="1" x14ac:dyDescent="0.25">
      <c r="I2" s="22" t="s">
        <v>52</v>
      </c>
    </row>
    <row r="12" spans="2:9" ht="14.25" customHeight="1" x14ac:dyDescent="0.3">
      <c r="C12" s="80" t="s">
        <v>146</v>
      </c>
    </row>
    <row r="15" spans="2:9" ht="14.25" customHeight="1" x14ac:dyDescent="0.25">
      <c r="B15" s="3" t="s">
        <v>145</v>
      </c>
    </row>
    <row r="16" spans="2:9" ht="14.25" customHeight="1" thickBot="1" x14ac:dyDescent="0.25">
      <c r="B16" s="2"/>
    </row>
    <row r="17" spans="2:9" s="7" customFormat="1" ht="29.25" customHeight="1" thickBot="1" x14ac:dyDescent="0.25">
      <c r="B17" s="59" t="s">
        <v>10</v>
      </c>
      <c r="C17" s="60" t="s">
        <v>9</v>
      </c>
      <c r="D17" s="60" t="s">
        <v>8</v>
      </c>
      <c r="E17" s="61" t="s">
        <v>54</v>
      </c>
      <c r="F17" s="1"/>
      <c r="G17" s="1"/>
      <c r="H17" s="1"/>
    </row>
    <row r="18" spans="2:9" ht="14.25" customHeight="1" thickBot="1" x14ac:dyDescent="0.25">
      <c r="B18" s="15" t="s">
        <v>67</v>
      </c>
      <c r="C18" s="16">
        <v>2292.1883772952187</v>
      </c>
      <c r="D18" s="16">
        <v>526.81162270478114</v>
      </c>
      <c r="E18" s="57">
        <f>SUM(B18:D18)</f>
        <v>2819</v>
      </c>
    </row>
    <row r="19" spans="2:9" ht="14.25" customHeight="1" thickTop="1" x14ac:dyDescent="0.2">
      <c r="B19" s="124" t="s">
        <v>125</v>
      </c>
      <c r="C19" s="125">
        <v>7188.4089511220573</v>
      </c>
      <c r="D19" s="125">
        <v>1383.4831072708569</v>
      </c>
      <c r="E19" s="57">
        <f>SUM(B19:D19)</f>
        <v>8571.8920583929139</v>
      </c>
    </row>
    <row r="20" spans="2:9" ht="14.25" customHeight="1" x14ac:dyDescent="0.2">
      <c r="B20" s="114" t="s">
        <v>174</v>
      </c>
      <c r="C20" s="115"/>
      <c r="D20" s="115"/>
      <c r="E20" s="57"/>
    </row>
    <row r="21" spans="2:9" ht="14.25" customHeight="1" x14ac:dyDescent="0.2">
      <c r="B21" s="63" t="s">
        <v>122</v>
      </c>
      <c r="C21" s="49">
        <v>2479.5384009411428</v>
      </c>
      <c r="D21" s="49">
        <v>543.62752938776248</v>
      </c>
      <c r="E21" s="57">
        <f t="shared" ref="E21:E23" si="0">SUM(B21:D21)</f>
        <v>3023.1659303289052</v>
      </c>
      <c r="I21" s="6"/>
    </row>
    <row r="22" spans="2:9" ht="14.25" customHeight="1" x14ac:dyDescent="0.2">
      <c r="B22" s="63" t="s">
        <v>172</v>
      </c>
      <c r="C22" s="49">
        <v>2671.5155146404531</v>
      </c>
      <c r="D22" s="49">
        <v>557.00516618762197</v>
      </c>
      <c r="E22" s="57">
        <f t="shared" si="0"/>
        <v>3228.520680828075</v>
      </c>
    </row>
    <row r="23" spans="2:9" ht="14.25" customHeight="1" thickBot="1" x14ac:dyDescent="0.25">
      <c r="B23" s="68" t="s">
        <v>261</v>
      </c>
      <c r="C23" s="51">
        <v>5151.0539155815959</v>
      </c>
      <c r="D23" s="51">
        <v>1100.6326955753843</v>
      </c>
      <c r="E23" s="57">
        <f t="shared" si="0"/>
        <v>6251.6866111569798</v>
      </c>
      <c r="I23" s="6"/>
    </row>
    <row r="24" spans="2:9" ht="14.25" customHeight="1" thickTop="1" x14ac:dyDescent="0.2">
      <c r="B24" s="70" t="s">
        <v>173</v>
      </c>
      <c r="C24" s="52"/>
      <c r="D24" s="52"/>
      <c r="E24" s="53"/>
    </row>
    <row r="25" spans="2:9" ht="14.25" customHeight="1" x14ac:dyDescent="0.2">
      <c r="B25" s="63" t="s">
        <v>122</v>
      </c>
      <c r="C25" s="49">
        <v>52.790183932070114</v>
      </c>
      <c r="D25" s="49">
        <v>49.412638389946949</v>
      </c>
      <c r="E25" s="57">
        <f>SUMPRODUCT($C$21:$D$21,C25:D25)/$E$21</f>
        <v>52.182831646163891</v>
      </c>
      <c r="I25" s="6"/>
    </row>
    <row r="26" spans="2:9" ht="14.25" customHeight="1" x14ac:dyDescent="0.2">
      <c r="B26" s="63" t="s">
        <v>172</v>
      </c>
      <c r="C26" s="49">
        <v>41.570574785583773</v>
      </c>
      <c r="D26" s="49">
        <v>37.857657328949358</v>
      </c>
      <c r="E26" s="57">
        <f>SUMPRODUCT($C$21:$D$21,C26:D26)/$E$21</f>
        <v>40.902915718801665</v>
      </c>
      <c r="I26" s="6"/>
    </row>
    <row r="27" spans="2:9" ht="14.25" customHeight="1" thickBot="1" x14ac:dyDescent="0.25">
      <c r="B27" s="63" t="s">
        <v>123</v>
      </c>
      <c r="C27" s="49">
        <v>46.971304845525751</v>
      </c>
      <c r="D27" s="49">
        <v>43.564925368109904</v>
      </c>
      <c r="E27" s="57">
        <f>SUMPRODUCT($C$21:$D$21,C27:D27)/$E$21</f>
        <v>46.35876762390415</v>
      </c>
    </row>
    <row r="28" spans="2:9" ht="14.25" customHeight="1" thickTop="1" x14ac:dyDescent="0.2">
      <c r="B28" s="70" t="s">
        <v>168</v>
      </c>
      <c r="C28" s="52"/>
      <c r="D28" s="52"/>
      <c r="E28" s="53"/>
      <c r="I28" s="6"/>
    </row>
    <row r="29" spans="2:9" ht="14.25" customHeight="1" x14ac:dyDescent="0.2">
      <c r="B29" s="63" t="s">
        <v>169</v>
      </c>
      <c r="C29" s="32">
        <v>0.69049696271671757</v>
      </c>
      <c r="D29" s="32">
        <v>0.90467148949707687</v>
      </c>
      <c r="E29" s="46">
        <f>SUMPRODUCT($C$21:$D$21,C29:D29)/$E$21</f>
        <v>0.72900995589494277</v>
      </c>
      <c r="I29" s="6"/>
    </row>
    <row r="30" spans="2:9" ht="14.25" customHeight="1" x14ac:dyDescent="0.2">
      <c r="B30" s="63" t="s">
        <v>170</v>
      </c>
      <c r="C30" s="32">
        <v>0.56417141187542363</v>
      </c>
      <c r="D30" s="32">
        <v>0.52002484005847016</v>
      </c>
      <c r="E30" s="46">
        <f>SUMPRODUCT($C$21:$D$21,C30:D30)/$E$21</f>
        <v>0.55623294858201822</v>
      </c>
      <c r="I30" s="6"/>
    </row>
    <row r="31" spans="2:9" ht="14.25" customHeight="1" thickBot="1" x14ac:dyDescent="0.25">
      <c r="B31" s="73" t="s">
        <v>171</v>
      </c>
      <c r="C31" s="54">
        <v>0.35889599530124561</v>
      </c>
      <c r="D31" s="54">
        <v>0.36806148696227481</v>
      </c>
      <c r="E31" s="55">
        <f>SUMPRODUCT($C$21:$D$21,C31:D31)/$E$21</f>
        <v>0.36054413956528453</v>
      </c>
      <c r="I31" s="6"/>
    </row>
    <row r="32" spans="2:9" ht="14.25" customHeight="1" thickTop="1" x14ac:dyDescent="0.2">
      <c r="B32" s="70" t="s">
        <v>175</v>
      </c>
      <c r="C32" s="52"/>
      <c r="D32" s="52"/>
      <c r="E32" s="53"/>
      <c r="I32" s="6"/>
    </row>
    <row r="33" spans="2:9" ht="14.25" customHeight="1" x14ac:dyDescent="0.2">
      <c r="B33" s="63" t="s">
        <v>160</v>
      </c>
      <c r="C33" s="32">
        <v>2.8182367965629503E-2</v>
      </c>
      <c r="D33" s="32">
        <v>2.1876288251002681E-2</v>
      </c>
      <c r="E33" s="46">
        <f t="shared" ref="E33:E40" si="1">SUMPRODUCT($C$21:$D$21,C33:D33)/$E$21</f>
        <v>2.704840489036691E-2</v>
      </c>
      <c r="I33" s="6"/>
    </row>
    <row r="34" spans="2:9" ht="14.25" customHeight="1" x14ac:dyDescent="0.2">
      <c r="B34" s="63" t="s">
        <v>161</v>
      </c>
      <c r="C34" s="32">
        <v>0.33030356814882095</v>
      </c>
      <c r="D34" s="32">
        <v>0.51626886694448948</v>
      </c>
      <c r="E34" s="46">
        <f t="shared" si="1"/>
        <v>0.36374396085831001</v>
      </c>
      <c r="I34" s="6"/>
    </row>
    <row r="35" spans="2:9" ht="14.25" customHeight="1" x14ac:dyDescent="0.2">
      <c r="B35" s="63" t="s">
        <v>162</v>
      </c>
      <c r="C35" s="32">
        <v>0.25626211373815921</v>
      </c>
      <c r="D35" s="32">
        <v>0.24002692204710457</v>
      </c>
      <c r="E35" s="46">
        <f t="shared" si="1"/>
        <v>0.25334269173105006</v>
      </c>
      <c r="I35" s="6"/>
    </row>
    <row r="36" spans="2:9" ht="14.25" customHeight="1" x14ac:dyDescent="0.2">
      <c r="B36" s="63" t="s">
        <v>163</v>
      </c>
      <c r="C36" s="32">
        <v>0.13524186707209745</v>
      </c>
      <c r="D36" s="32">
        <v>0.1533690120755177</v>
      </c>
      <c r="E36" s="46">
        <f t="shared" si="1"/>
        <v>0.13850150127020808</v>
      </c>
      <c r="I36" s="6"/>
    </row>
    <row r="37" spans="2:9" ht="14.25" customHeight="1" x14ac:dyDescent="0.2">
      <c r="B37" s="63" t="s">
        <v>164</v>
      </c>
      <c r="C37" s="32">
        <v>2.2923673826636393E-2</v>
      </c>
      <c r="D37" s="32">
        <v>0</v>
      </c>
      <c r="E37" s="46">
        <f t="shared" si="1"/>
        <v>1.880152490922336E-2</v>
      </c>
      <c r="I37" s="6"/>
    </row>
    <row r="38" spans="2:9" ht="14.25" customHeight="1" x14ac:dyDescent="0.2">
      <c r="B38" s="63" t="s">
        <v>165</v>
      </c>
      <c r="C38" s="32">
        <v>9.7936434161517816E-2</v>
      </c>
      <c r="D38" s="32">
        <v>5.0441969917394615E-2</v>
      </c>
      <c r="E38" s="46">
        <f t="shared" si="1"/>
        <v>8.9395950823304524E-2</v>
      </c>
      <c r="I38" s="6"/>
    </row>
    <row r="39" spans="2:9" ht="14.25" customHeight="1" x14ac:dyDescent="0.2">
      <c r="B39" s="63" t="s">
        <v>166</v>
      </c>
      <c r="C39" s="32">
        <v>3.7674310946018773E-2</v>
      </c>
      <c r="D39" s="32">
        <v>8.3644753464696738E-3</v>
      </c>
      <c r="E39" s="46">
        <f t="shared" si="1"/>
        <v>3.2403798549098875E-2</v>
      </c>
      <c r="I39" s="6"/>
    </row>
    <row r="40" spans="2:9" ht="14.25" customHeight="1" thickBot="1" x14ac:dyDescent="0.25">
      <c r="B40" s="75" t="s">
        <v>167</v>
      </c>
      <c r="C40" s="33">
        <v>9.1475664141119795E-2</v>
      </c>
      <c r="D40" s="33">
        <v>9.6524654180211791E-3</v>
      </c>
      <c r="E40" s="48">
        <f t="shared" si="1"/>
        <v>7.6762166968438086E-2</v>
      </c>
      <c r="I40" s="6"/>
    </row>
    <row r="41" spans="2:9" ht="14.25" customHeight="1" x14ac:dyDescent="0.2">
      <c r="B41" s="58" t="s">
        <v>124</v>
      </c>
    </row>
    <row r="42" spans="2:9" ht="14.25" customHeight="1" x14ac:dyDescent="0.2">
      <c r="B42" s="58"/>
    </row>
    <row r="43" spans="2:9" ht="14.25" customHeight="1" x14ac:dyDescent="0.2">
      <c r="B43" s="58"/>
    </row>
    <row r="44" spans="2:9" ht="14.25" customHeight="1" x14ac:dyDescent="0.2">
      <c r="B44" s="58"/>
    </row>
    <row r="45" spans="2:9" ht="14.25" customHeight="1" x14ac:dyDescent="0.25">
      <c r="B45" s="3" t="s">
        <v>143</v>
      </c>
    </row>
    <row r="46" spans="2:9" ht="14.25" customHeight="1" thickBot="1" x14ac:dyDescent="0.25">
      <c r="B46" s="2"/>
    </row>
    <row r="47" spans="2:9" ht="27.75" customHeight="1" thickBot="1" x14ac:dyDescent="0.25">
      <c r="B47" s="62" t="s">
        <v>39</v>
      </c>
      <c r="C47" s="60" t="s">
        <v>106</v>
      </c>
      <c r="D47" s="60" t="s">
        <v>107</v>
      </c>
      <c r="E47" s="60" t="s">
        <v>108</v>
      </c>
      <c r="F47" s="60" t="s">
        <v>109</v>
      </c>
      <c r="G47" s="60" t="s">
        <v>110</v>
      </c>
      <c r="H47" s="61" t="s">
        <v>1</v>
      </c>
    </row>
    <row r="48" spans="2:9" ht="14.25" customHeight="1" thickBot="1" x14ac:dyDescent="0.25">
      <c r="B48" s="63" t="s">
        <v>67</v>
      </c>
      <c r="C48" s="16">
        <v>433.44626342715321</v>
      </c>
      <c r="D48" s="16">
        <v>458.21150784912834</v>
      </c>
      <c r="E48" s="16">
        <v>473.67013118092632</v>
      </c>
      <c r="F48" s="16">
        <v>465.30054234154483</v>
      </c>
      <c r="G48" s="16">
        <v>461.5599324964661</v>
      </c>
      <c r="H48" s="64">
        <f>SUM(C48:G48)</f>
        <v>2292.1883772952187</v>
      </c>
    </row>
    <row r="49" spans="2:9" ht="14.25" customHeight="1" thickTop="1" thickBot="1" x14ac:dyDescent="0.25">
      <c r="B49" s="56" t="s">
        <v>125</v>
      </c>
      <c r="C49" s="50">
        <v>1312.9007253493594</v>
      </c>
      <c r="D49" s="50">
        <v>1274.9588269805286</v>
      </c>
      <c r="E49" s="50">
        <v>1605.4013340300548</v>
      </c>
      <c r="F49" s="50">
        <v>1562.2139208835001</v>
      </c>
      <c r="G49" s="50">
        <v>1432.9341438786139</v>
      </c>
      <c r="H49" s="64">
        <f>SUM(C49:G49)</f>
        <v>7188.4089511220573</v>
      </c>
    </row>
    <row r="50" spans="2:9" ht="14.25" customHeight="1" thickTop="1" thickBot="1" x14ac:dyDescent="0.25">
      <c r="B50" s="70" t="s">
        <v>174</v>
      </c>
      <c r="C50" s="52"/>
      <c r="D50" s="52"/>
      <c r="E50" s="52"/>
      <c r="F50" s="52"/>
      <c r="G50" s="52"/>
      <c r="H50" s="71"/>
    </row>
    <row r="51" spans="2:9" ht="14.25" customHeight="1" thickTop="1" x14ac:dyDescent="0.2">
      <c r="B51" s="63" t="s">
        <v>122</v>
      </c>
      <c r="C51" s="49">
        <v>481.84701473132947</v>
      </c>
      <c r="D51" s="49">
        <v>501.28748512820817</v>
      </c>
      <c r="E51" s="49">
        <v>485.27832450410449</v>
      </c>
      <c r="F51" s="49">
        <v>538.97917473007647</v>
      </c>
      <c r="G51" s="49">
        <v>472.1464018474241</v>
      </c>
      <c r="H51" s="66">
        <v>2479.5384009411428</v>
      </c>
    </row>
    <row r="52" spans="2:9" ht="14.25" customHeight="1" x14ac:dyDescent="0.2">
      <c r="B52" s="63" t="s">
        <v>172</v>
      </c>
      <c r="C52" s="49">
        <v>464.62098423384231</v>
      </c>
      <c r="D52" s="49">
        <v>359.89433219516644</v>
      </c>
      <c r="E52" s="49">
        <v>706.94749611782129</v>
      </c>
      <c r="F52" s="49">
        <v>555.99829705040793</v>
      </c>
      <c r="G52" s="49">
        <v>584.05440504321541</v>
      </c>
      <c r="H52" s="67">
        <v>2671.5155146404531</v>
      </c>
    </row>
    <row r="53" spans="2:9" ht="14.25" customHeight="1" thickBot="1" x14ac:dyDescent="0.25">
      <c r="B53" s="68" t="s">
        <v>261</v>
      </c>
      <c r="C53" s="51">
        <f>C52+C51</f>
        <v>946.46799896517177</v>
      </c>
      <c r="D53" s="51">
        <f t="shared" ref="D53" si="2">D52+D51</f>
        <v>861.18181732337462</v>
      </c>
      <c r="E53" s="51">
        <f t="shared" ref="E53" si="3">E52+E51</f>
        <v>1192.2258206219258</v>
      </c>
      <c r="F53" s="51">
        <f t="shared" ref="F53" si="4">F52+F51</f>
        <v>1094.9774717804844</v>
      </c>
      <c r="G53" s="51">
        <f t="shared" ref="G53:H53" si="5">SUM(G51:G52)</f>
        <v>1056.2008068906396</v>
      </c>
      <c r="H53" s="69">
        <f t="shared" si="5"/>
        <v>5151.0539155815959</v>
      </c>
    </row>
    <row r="54" spans="2:9" ht="14.25" customHeight="1" thickTop="1" x14ac:dyDescent="0.2">
      <c r="B54" s="70" t="s">
        <v>173</v>
      </c>
      <c r="C54" s="52"/>
      <c r="D54" s="52"/>
      <c r="E54" s="52"/>
      <c r="F54" s="52"/>
      <c r="G54" s="52"/>
      <c r="H54" s="71"/>
    </row>
    <row r="55" spans="2:9" ht="14.25" customHeight="1" x14ac:dyDescent="0.2">
      <c r="B55" s="63" t="s">
        <v>122</v>
      </c>
      <c r="C55" s="49">
        <v>53.370658808180579</v>
      </c>
      <c r="D55" s="49">
        <v>51.999088709783663</v>
      </c>
      <c r="E55" s="49">
        <v>51.770975039291663</v>
      </c>
      <c r="F55" s="49">
        <v>52.096942268872027</v>
      </c>
      <c r="G55" s="49">
        <v>54.713254834222603</v>
      </c>
      <c r="H55" s="67">
        <v>52.790183932070114</v>
      </c>
    </row>
    <row r="56" spans="2:9" ht="14.25" customHeight="1" x14ac:dyDescent="0.2">
      <c r="B56" s="63" t="s">
        <v>172</v>
      </c>
      <c r="C56" s="49">
        <v>44.591864088211906</v>
      </c>
      <c r="D56" s="49">
        <v>43.148559122227397</v>
      </c>
      <c r="E56" s="49">
        <v>39.947930050883571</v>
      </c>
      <c r="F56" s="49">
        <v>38.745888456213464</v>
      </c>
      <c r="G56" s="49">
        <v>41.86748946890603</v>
      </c>
      <c r="H56" s="67">
        <v>41.570574785583773</v>
      </c>
      <c r="I56" s="6"/>
    </row>
    <row r="57" spans="2:9" ht="14.25" customHeight="1" thickBot="1" x14ac:dyDescent="0.25">
      <c r="B57" s="63" t="s">
        <v>123</v>
      </c>
      <c r="C57" s="49">
        <f>SUMPRODUCT(C51:C52,C55:C56)/C53</f>
        <v>49.061149931347657</v>
      </c>
      <c r="D57" s="49">
        <f t="shared" ref="D57:H57" si="6">SUMPRODUCT(D51:D52,D55:D56)/D53</f>
        <v>48.300386099703985</v>
      </c>
      <c r="E57" s="49">
        <f t="shared" si="6"/>
        <v>44.760329986592374</v>
      </c>
      <c r="F57" s="49">
        <f t="shared" si="6"/>
        <v>45.317658333837173</v>
      </c>
      <c r="G57" s="49">
        <f t="shared" si="6"/>
        <v>47.609846278938711</v>
      </c>
      <c r="H57" s="67">
        <f t="shared" si="6"/>
        <v>46.971304845525751</v>
      </c>
      <c r="I57" s="6"/>
    </row>
    <row r="58" spans="2:9" ht="14.25" customHeight="1" thickTop="1" x14ac:dyDescent="0.2">
      <c r="B58" s="70" t="s">
        <v>168</v>
      </c>
      <c r="C58" s="52"/>
      <c r="D58" s="52"/>
      <c r="E58" s="52"/>
      <c r="F58" s="52"/>
      <c r="G58" s="52"/>
      <c r="H58" s="71"/>
      <c r="I58" s="6"/>
    </row>
    <row r="59" spans="2:9" ht="14.25" customHeight="1" x14ac:dyDescent="0.2">
      <c r="B59" s="63" t="s">
        <v>169</v>
      </c>
      <c r="C59" s="32">
        <v>0.73617302732788614</v>
      </c>
      <c r="D59" s="32">
        <v>0.74858730645259941</v>
      </c>
      <c r="E59" s="32">
        <v>0.74179081944683167</v>
      </c>
      <c r="F59" s="32">
        <v>0.65009351062199539</v>
      </c>
      <c r="G59" s="32">
        <v>0.57041769942470821</v>
      </c>
      <c r="H59" s="72">
        <v>0.69049696271671757</v>
      </c>
      <c r="I59" s="6"/>
    </row>
    <row r="60" spans="2:9" ht="14.25" customHeight="1" x14ac:dyDescent="0.2">
      <c r="B60" s="63" t="s">
        <v>170</v>
      </c>
      <c r="C60" s="32">
        <v>0.4853997417783194</v>
      </c>
      <c r="D60" s="32">
        <v>0.51312191871175639</v>
      </c>
      <c r="E60" s="32">
        <v>0.5010940580433445</v>
      </c>
      <c r="F60" s="32">
        <v>0.63473741623975333</v>
      </c>
      <c r="G60" s="32">
        <v>0.69636242128582404</v>
      </c>
      <c r="H60" s="72">
        <v>0.56417141187542363</v>
      </c>
      <c r="I60" s="6"/>
    </row>
    <row r="61" spans="2:9" ht="14.25" customHeight="1" thickBot="1" x14ac:dyDescent="0.25">
      <c r="B61" s="73" t="s">
        <v>171</v>
      </c>
      <c r="C61" s="54">
        <v>0.43437098617428166</v>
      </c>
      <c r="D61" s="54">
        <v>0.34967211156657113</v>
      </c>
      <c r="E61" s="54">
        <v>0.40238409802415542</v>
      </c>
      <c r="F61" s="54">
        <v>0.3056122478408973</v>
      </c>
      <c r="G61" s="54">
        <v>0.29073191863929143</v>
      </c>
      <c r="H61" s="74">
        <v>0.35889599530124561</v>
      </c>
      <c r="I61" s="6"/>
    </row>
    <row r="62" spans="2:9" ht="14.25" customHeight="1" thickTop="1" x14ac:dyDescent="0.2">
      <c r="B62" s="70" t="s">
        <v>175</v>
      </c>
      <c r="C62" s="52"/>
      <c r="D62" s="52"/>
      <c r="E62" s="52"/>
      <c r="F62" s="52"/>
      <c r="G62" s="52"/>
      <c r="H62" s="71"/>
      <c r="I62" s="6"/>
    </row>
    <row r="63" spans="2:9" ht="14.25" customHeight="1" x14ac:dyDescent="0.2">
      <c r="B63" s="63" t="s">
        <v>160</v>
      </c>
      <c r="C63" s="32">
        <v>6.0619922806201453E-2</v>
      </c>
      <c r="D63" s="32">
        <v>4.012989234533524E-2</v>
      </c>
      <c r="E63" s="32">
        <v>2.6889808883997494E-2</v>
      </c>
      <c r="F63" s="32">
        <v>0</v>
      </c>
      <c r="G63" s="32">
        <v>1.46777555664646E-2</v>
      </c>
      <c r="H63" s="72">
        <v>2.8182367965629503E-2</v>
      </c>
      <c r="I63" s="6"/>
    </row>
    <row r="64" spans="2:9" ht="14.25" customHeight="1" x14ac:dyDescent="0.2">
      <c r="B64" s="63" t="s">
        <v>161</v>
      </c>
      <c r="C64" s="32">
        <v>0.54568896455587346</v>
      </c>
      <c r="D64" s="32">
        <v>0.35073553397469981</v>
      </c>
      <c r="E64" s="32">
        <v>0.2750355766770991</v>
      </c>
      <c r="F64" s="32">
        <v>0.32056924691449934</v>
      </c>
      <c r="G64" s="32">
        <v>0.16969622089165026</v>
      </c>
      <c r="H64" s="72">
        <v>0.33030356814882095</v>
      </c>
      <c r="I64" s="6"/>
    </row>
    <row r="65" spans="2:9" ht="14.25" customHeight="1" x14ac:dyDescent="0.2">
      <c r="B65" s="63" t="s">
        <v>162</v>
      </c>
      <c r="C65" s="32">
        <v>0.15106973713217281</v>
      </c>
      <c r="D65" s="32">
        <v>0.28796163570221767</v>
      </c>
      <c r="E65" s="32">
        <v>0.33369794528082675</v>
      </c>
      <c r="F65" s="32">
        <v>0.30194069241919702</v>
      </c>
      <c r="G65" s="32">
        <v>0.19401781300801529</v>
      </c>
      <c r="H65" s="72">
        <v>0.25626211373815921</v>
      </c>
      <c r="I65" s="6"/>
    </row>
    <row r="66" spans="2:9" ht="14.25" customHeight="1" x14ac:dyDescent="0.2">
      <c r="B66" s="63" t="s">
        <v>163</v>
      </c>
      <c r="C66" s="32">
        <v>0.10840724671556547</v>
      </c>
      <c r="D66" s="32">
        <v>0.15022357828144969</v>
      </c>
      <c r="E66" s="32">
        <v>0.11810796419375288</v>
      </c>
      <c r="F66" s="32">
        <v>8.2604081027015594E-2</v>
      </c>
      <c r="G66" s="32">
        <v>0.22446000797168683</v>
      </c>
      <c r="H66" s="72">
        <v>0.13524186707209745</v>
      </c>
      <c r="I66" s="6"/>
    </row>
    <row r="67" spans="2:9" ht="14.25" customHeight="1" x14ac:dyDescent="0.2">
      <c r="B67" s="63" t="s">
        <v>164</v>
      </c>
      <c r="C67" s="32">
        <v>0</v>
      </c>
      <c r="D67" s="32">
        <v>4.4861529579449236E-2</v>
      </c>
      <c r="E67" s="32">
        <v>2.0443019382372047E-2</v>
      </c>
      <c r="F67" s="32">
        <v>4.2675906719488947E-2</v>
      </c>
      <c r="G67" s="32">
        <v>1.0237162270282842E-2</v>
      </c>
      <c r="H67" s="72">
        <v>2.2923673826636393E-2</v>
      </c>
      <c r="I67" s="6"/>
    </row>
    <row r="68" spans="2:9" ht="14.25" customHeight="1" x14ac:dyDescent="0.2">
      <c r="B68" s="63" t="s">
        <v>165</v>
      </c>
      <c r="C68" s="32">
        <v>6.8874780267019764E-2</v>
      </c>
      <c r="D68" s="32">
        <v>9.781858943151886E-2</v>
      </c>
      <c r="E68" s="32">
        <v>9.0318695764925669E-2</v>
      </c>
      <c r="F68" s="32">
        <v>0.11866185109844282</v>
      </c>
      <c r="G68" s="32">
        <v>0.11624944418798433</v>
      </c>
      <c r="H68" s="72">
        <v>9.7936434161517816E-2</v>
      </c>
      <c r="I68" s="6"/>
    </row>
    <row r="69" spans="2:9" ht="14.25" customHeight="1" x14ac:dyDescent="0.2">
      <c r="B69" s="63" t="s">
        <v>166</v>
      </c>
      <c r="C69" s="32">
        <v>3.3894568494758887E-2</v>
      </c>
      <c r="D69" s="32">
        <v>6.7207717686897659E-3</v>
      </c>
      <c r="E69" s="32">
        <v>4.0027678385748611E-2</v>
      </c>
      <c r="F69" s="32">
        <v>3.2842352527005146E-2</v>
      </c>
      <c r="G69" s="32">
        <v>7.065900021722854E-2</v>
      </c>
      <c r="H69" s="72">
        <v>3.7674310946018773E-2</v>
      </c>
      <c r="I69" s="6"/>
    </row>
    <row r="70" spans="2:9" ht="14.25" customHeight="1" thickBot="1" x14ac:dyDescent="0.25">
      <c r="B70" s="75" t="s">
        <v>167</v>
      </c>
      <c r="C70" s="76">
        <v>3.1444780028408108E-2</v>
      </c>
      <c r="D70" s="76">
        <v>2.1548468916639762E-2</v>
      </c>
      <c r="E70" s="76">
        <v>9.5479311431277455E-2</v>
      </c>
      <c r="F70" s="76">
        <v>0.10070586929435119</v>
      </c>
      <c r="G70" s="76">
        <v>0.20000259588668745</v>
      </c>
      <c r="H70" s="77">
        <v>9.1475664141119795E-2</v>
      </c>
    </row>
    <row r="71" spans="2:9" ht="14.25" customHeight="1" x14ac:dyDescent="0.2">
      <c r="B71" s="58" t="s">
        <v>124</v>
      </c>
    </row>
    <row r="73" spans="2:9" ht="14.25" customHeight="1" x14ac:dyDescent="0.2">
      <c r="B73" s="2"/>
    </row>
    <row r="74" spans="2:9" ht="14.25" customHeight="1" x14ac:dyDescent="0.2">
      <c r="B74" s="2"/>
    </row>
    <row r="75" spans="2:9" ht="14.25" customHeight="1" x14ac:dyDescent="0.25">
      <c r="B75" s="3" t="s">
        <v>143</v>
      </c>
    </row>
    <row r="76" spans="2:9" ht="14.25" customHeight="1" thickBot="1" x14ac:dyDescent="0.25">
      <c r="B76" s="2"/>
    </row>
    <row r="77" spans="2:9" ht="28.5" customHeight="1" thickBot="1" x14ac:dyDescent="0.25">
      <c r="B77" s="62" t="s">
        <v>43</v>
      </c>
      <c r="C77" s="60" t="s">
        <v>106</v>
      </c>
      <c r="D77" s="60" t="s">
        <v>107</v>
      </c>
      <c r="E77" s="60" t="s">
        <v>111</v>
      </c>
      <c r="F77" s="61" t="s">
        <v>1</v>
      </c>
    </row>
    <row r="78" spans="2:9" ht="14.25" customHeight="1" thickBot="1" x14ac:dyDescent="0.25">
      <c r="B78" s="63" t="s">
        <v>67</v>
      </c>
      <c r="C78" s="16">
        <v>315.0811062770473</v>
      </c>
      <c r="D78" s="16">
        <v>128.49398570163896</v>
      </c>
      <c r="E78" s="16">
        <v>83.236530726094898</v>
      </c>
      <c r="F78" s="64">
        <f>SUM(A78:E78)</f>
        <v>526.81162270478114</v>
      </c>
    </row>
    <row r="79" spans="2:9" ht="14.25" customHeight="1" thickTop="1" thickBot="1" x14ac:dyDescent="0.25">
      <c r="B79" s="56" t="s">
        <v>125</v>
      </c>
      <c r="C79" s="50">
        <v>719.55963698155131</v>
      </c>
      <c r="D79" s="50">
        <v>406.59950009578307</v>
      </c>
      <c r="E79" s="50">
        <v>257.32397019352248</v>
      </c>
      <c r="F79" s="64">
        <f>SUM(A79:E79)</f>
        <v>1383.4831072708569</v>
      </c>
    </row>
    <row r="80" spans="2:9" ht="14.25" customHeight="1" thickTop="1" thickBot="1" x14ac:dyDescent="0.25">
      <c r="B80" s="70" t="s">
        <v>174</v>
      </c>
      <c r="C80" s="52"/>
      <c r="D80" s="52"/>
      <c r="E80" s="52"/>
      <c r="F80" s="71"/>
    </row>
    <row r="81" spans="2:9" ht="14.25" customHeight="1" thickTop="1" x14ac:dyDescent="0.2">
      <c r="B81" s="63" t="s">
        <v>122</v>
      </c>
      <c r="C81" s="49">
        <v>330.07152792063351</v>
      </c>
      <c r="D81" s="49">
        <v>128.49398570163896</v>
      </c>
      <c r="E81" s="49">
        <v>85.062015765490031</v>
      </c>
      <c r="F81" s="66">
        <v>543.62752938776248</v>
      </c>
    </row>
    <row r="82" spans="2:9" ht="14.25" customHeight="1" x14ac:dyDescent="0.2">
      <c r="B82" s="63" t="s">
        <v>172</v>
      </c>
      <c r="C82" s="49">
        <v>368.44994782122984</v>
      </c>
      <c r="D82" s="49">
        <v>135.02747587635878</v>
      </c>
      <c r="E82" s="49">
        <v>53.527742490033376</v>
      </c>
      <c r="F82" s="67">
        <v>557.00516618762197</v>
      </c>
    </row>
    <row r="83" spans="2:9" ht="14.25" customHeight="1" thickBot="1" x14ac:dyDescent="0.25">
      <c r="B83" s="68" t="s">
        <v>261</v>
      </c>
      <c r="C83" s="51">
        <f>C82+C81</f>
        <v>698.52147574186336</v>
      </c>
      <c r="D83" s="51">
        <f t="shared" ref="D83:F83" si="7">D82+D81</f>
        <v>263.52146157799774</v>
      </c>
      <c r="E83" s="51">
        <f t="shared" si="7"/>
        <v>138.58975825552341</v>
      </c>
      <c r="F83" s="69">
        <f t="shared" si="7"/>
        <v>1100.6326955753843</v>
      </c>
      <c r="G83" s="6"/>
      <c r="I83" s="6"/>
    </row>
    <row r="84" spans="2:9" ht="14.25" customHeight="1" thickTop="1" x14ac:dyDescent="0.2">
      <c r="B84" s="70" t="s">
        <v>173</v>
      </c>
      <c r="C84" s="52"/>
      <c r="D84" s="52"/>
      <c r="E84" s="52"/>
      <c r="F84" s="71"/>
    </row>
    <row r="85" spans="2:9" ht="14.25" customHeight="1" x14ac:dyDescent="0.2">
      <c r="B85" s="63" t="s">
        <v>122</v>
      </c>
      <c r="C85" s="49">
        <v>52.051897231116698</v>
      </c>
      <c r="D85" s="49">
        <v>43.688312320160449</v>
      </c>
      <c r="E85" s="49">
        <v>52.497705618563693</v>
      </c>
      <c r="F85" s="67">
        <v>49.412638389946949</v>
      </c>
    </row>
    <row r="86" spans="2:9" ht="14.25" customHeight="1" x14ac:dyDescent="0.2">
      <c r="B86" s="63" t="s">
        <v>172</v>
      </c>
      <c r="C86" s="49">
        <v>37.550324799323903</v>
      </c>
      <c r="D86" s="49">
        <v>39.027135735312214</v>
      </c>
      <c r="E86" s="49">
        <v>45.059879107146955</v>
      </c>
      <c r="F86" s="67">
        <v>37.857657328949358</v>
      </c>
    </row>
    <row r="87" spans="2:9" ht="14.25" customHeight="1" thickBot="1" x14ac:dyDescent="0.25">
      <c r="B87" s="63" t="s">
        <v>123</v>
      </c>
      <c r="C87" s="49">
        <f>SUMPRODUCT(C81:C82,C85:C86)/C83</f>
        <v>44.402735692961826</v>
      </c>
      <c r="D87" s="49">
        <f t="shared" ref="D87:E87" si="8">SUMPRODUCT(D81:D82,D85:D86)/D83</f>
        <v>41.299941729404004</v>
      </c>
      <c r="E87" s="49">
        <f t="shared" si="8"/>
        <v>49.624982069579573</v>
      </c>
      <c r="F87" s="67">
        <f>SUMPRODUCT(F81:F82,F85:F86)/F83</f>
        <v>43.564925368109904</v>
      </c>
    </row>
    <row r="88" spans="2:9" ht="14.25" customHeight="1" thickTop="1" x14ac:dyDescent="0.2">
      <c r="B88" s="70" t="s">
        <v>168</v>
      </c>
      <c r="C88" s="52"/>
      <c r="D88" s="52"/>
      <c r="E88" s="52"/>
      <c r="F88" s="71"/>
    </row>
    <row r="89" spans="2:9" ht="14.25" customHeight="1" x14ac:dyDescent="0.2">
      <c r="B89" s="63" t="s">
        <v>169</v>
      </c>
      <c r="C89" s="32">
        <v>0.9088317779385211</v>
      </c>
      <c r="D89" s="32">
        <v>0.89319509189317925</v>
      </c>
      <c r="E89" s="32">
        <v>0.90891984259217951</v>
      </c>
      <c r="F89" s="72">
        <v>0.90467148949707687</v>
      </c>
    </row>
    <row r="90" spans="2:9" ht="14.25" customHeight="1" x14ac:dyDescent="0.2">
      <c r="B90" s="63" t="s">
        <v>170</v>
      </c>
      <c r="C90" s="32">
        <v>0.51639783467758515</v>
      </c>
      <c r="D90" s="32">
        <v>0.47984691481901987</v>
      </c>
      <c r="E90" s="32">
        <v>0.60931799378562601</v>
      </c>
      <c r="F90" s="72">
        <v>0.52002484005847016</v>
      </c>
    </row>
    <row r="91" spans="2:9" ht="14.25" customHeight="1" thickBot="1" x14ac:dyDescent="0.25">
      <c r="B91" s="73" t="s">
        <v>171</v>
      </c>
      <c r="C91" s="54">
        <v>0.38190140610429202</v>
      </c>
      <c r="D91" s="54">
        <v>0.39997806561805571</v>
      </c>
      <c r="E91" s="54">
        <v>0.25119484209168891</v>
      </c>
      <c r="F91" s="74">
        <v>0.36806148696227481</v>
      </c>
    </row>
    <row r="92" spans="2:9" ht="14.25" customHeight="1" thickTop="1" x14ac:dyDescent="0.2">
      <c r="B92" s="70" t="s">
        <v>175</v>
      </c>
      <c r="C92" s="52"/>
      <c r="D92" s="52"/>
      <c r="E92" s="52"/>
      <c r="F92" s="71"/>
    </row>
    <row r="93" spans="2:9" ht="14.25" customHeight="1" x14ac:dyDescent="0.2">
      <c r="B93" s="63" t="s">
        <v>160</v>
      </c>
      <c r="C93" s="32">
        <v>2.1460215847573981E-2</v>
      </c>
      <c r="D93" s="32">
        <v>3.4685149521198048E-2</v>
      </c>
      <c r="E93" s="32">
        <v>0</v>
      </c>
      <c r="F93" s="72">
        <v>2.1876288251002681E-2</v>
      </c>
    </row>
    <row r="94" spans="2:9" ht="14.25" customHeight="1" x14ac:dyDescent="0.2">
      <c r="B94" s="63" t="s">
        <v>161</v>
      </c>
      <c r="C94" s="32">
        <v>0.5448048843884481</v>
      </c>
      <c r="D94" s="32">
        <v>0.50759736460499683</v>
      </c>
      <c r="E94" s="32">
        <v>0.41264961250231197</v>
      </c>
      <c r="F94" s="72">
        <v>0.51626886694448948</v>
      </c>
    </row>
    <row r="95" spans="2:9" ht="14.25" customHeight="1" x14ac:dyDescent="0.2">
      <c r="B95" s="63" t="s">
        <v>162</v>
      </c>
      <c r="C95" s="32">
        <v>0.18928679613674418</v>
      </c>
      <c r="D95" s="32">
        <v>0.29173815586196244</v>
      </c>
      <c r="E95" s="32">
        <v>0.35734796466062124</v>
      </c>
      <c r="F95" s="72">
        <v>0.24002692204710457</v>
      </c>
    </row>
    <row r="96" spans="2:9" ht="14.25" customHeight="1" x14ac:dyDescent="0.2">
      <c r="B96" s="63" t="s">
        <v>163</v>
      </c>
      <c r="C96" s="32">
        <v>0.17747573608116887</v>
      </c>
      <c r="D96" s="32">
        <v>0.16597933001184276</v>
      </c>
      <c r="E96" s="32">
        <v>2.9070443905598771E-2</v>
      </c>
      <c r="F96" s="72">
        <v>0.1533690120755177</v>
      </c>
    </row>
    <row r="97" spans="2:6" ht="14.25" customHeight="1" x14ac:dyDescent="0.2">
      <c r="B97" s="63" t="s">
        <v>164</v>
      </c>
      <c r="C97" s="32">
        <v>0</v>
      </c>
      <c r="D97" s="32">
        <v>0</v>
      </c>
      <c r="E97" s="32">
        <v>0</v>
      </c>
      <c r="F97" s="72">
        <v>0</v>
      </c>
    </row>
    <row r="98" spans="2:6" ht="14.25" customHeight="1" x14ac:dyDescent="0.2">
      <c r="B98" s="63" t="s">
        <v>165</v>
      </c>
      <c r="C98" s="32">
        <v>5.2932408037248503E-2</v>
      </c>
      <c r="D98" s="32">
        <v>0</v>
      </c>
      <c r="E98" s="32">
        <v>0.13302107057526172</v>
      </c>
      <c r="F98" s="72">
        <v>5.0441969917394615E-2</v>
      </c>
    </row>
    <row r="99" spans="2:6" ht="14.25" customHeight="1" x14ac:dyDescent="0.2">
      <c r="B99" s="63" t="s">
        <v>166</v>
      </c>
      <c r="C99" s="32">
        <v>1.4039959508816235E-2</v>
      </c>
      <c r="D99" s="32">
        <v>0</v>
      </c>
      <c r="E99" s="32">
        <v>0</v>
      </c>
      <c r="F99" s="72">
        <v>8.3644753464696738E-3</v>
      </c>
    </row>
    <row r="100" spans="2:6" ht="14.25" customHeight="1" thickBot="1" x14ac:dyDescent="0.25">
      <c r="B100" s="75" t="s">
        <v>167</v>
      </c>
      <c r="C100" s="76">
        <v>0</v>
      </c>
      <c r="D100" s="76">
        <v>0</v>
      </c>
      <c r="E100" s="76">
        <v>6.7910908356206404E-2</v>
      </c>
      <c r="F100" s="77">
        <v>9.6524654180211791E-3</v>
      </c>
    </row>
    <row r="101" spans="2:6" ht="14.25" customHeight="1" x14ac:dyDescent="0.2">
      <c r="B101" s="58" t="s">
        <v>124</v>
      </c>
    </row>
    <row r="103" spans="2:6" s="64" customFormat="1" ht="14.25" customHeight="1" x14ac:dyDescent="0.2"/>
    <row r="107" spans="2:6" ht="14.25" customHeight="1" x14ac:dyDescent="0.25">
      <c r="B107" s="3" t="s">
        <v>144</v>
      </c>
    </row>
    <row r="108" spans="2:6" ht="14.25" customHeight="1" thickBot="1" x14ac:dyDescent="0.25"/>
    <row r="109" spans="2:6" ht="25.5" customHeight="1" thickBot="1" x14ac:dyDescent="0.25">
      <c r="B109" s="62" t="s">
        <v>43</v>
      </c>
      <c r="C109" s="60" t="s">
        <v>9</v>
      </c>
      <c r="D109" s="60" t="s">
        <v>8</v>
      </c>
      <c r="E109" s="61" t="s">
        <v>54</v>
      </c>
    </row>
    <row r="110" spans="2:6" ht="14.25" customHeight="1" x14ac:dyDescent="0.2">
      <c r="B110" s="63" t="s">
        <v>67</v>
      </c>
      <c r="C110" s="16">
        <v>2292.1883772952187</v>
      </c>
      <c r="D110" s="16">
        <v>526.81162270478114</v>
      </c>
      <c r="E110" s="64">
        <f>SUM(C110:D110)</f>
        <v>2819</v>
      </c>
    </row>
    <row r="111" spans="2:6" ht="14.25" customHeight="1" thickBot="1" x14ac:dyDescent="0.25">
      <c r="B111" s="63" t="s">
        <v>128</v>
      </c>
      <c r="C111" s="16">
        <v>4669.8635289009344</v>
      </c>
      <c r="D111" s="16">
        <v>387.80925027582134</v>
      </c>
      <c r="E111" s="64">
        <f>SUM(C111:D111)</f>
        <v>5057.6727791767553</v>
      </c>
    </row>
    <row r="112" spans="2:6" ht="14.25" customHeight="1" thickTop="1" x14ac:dyDescent="0.2">
      <c r="B112" s="70" t="s">
        <v>176</v>
      </c>
      <c r="C112" s="52"/>
      <c r="D112" s="52"/>
      <c r="E112" s="64"/>
    </row>
    <row r="113" spans="2:5" ht="14.25" customHeight="1" x14ac:dyDescent="0.2">
      <c r="B113" s="63" t="s">
        <v>129</v>
      </c>
      <c r="C113" s="49">
        <v>2410.3675548009614</v>
      </c>
      <c r="D113" s="49">
        <v>134.22917931793674</v>
      </c>
      <c r="E113" s="64">
        <f t="shared" ref="E113:E125" si="9">SUM(C113:D113)</f>
        <v>2544.596734118898</v>
      </c>
    </row>
    <row r="114" spans="2:5" ht="14.25" customHeight="1" x14ac:dyDescent="0.2">
      <c r="B114" s="63" t="s">
        <v>130</v>
      </c>
      <c r="C114" s="49">
        <v>166.25443019868996</v>
      </c>
      <c r="D114" s="49">
        <v>4.0322200785642055</v>
      </c>
      <c r="E114" s="64">
        <f t="shared" si="9"/>
        <v>170.28665027725415</v>
      </c>
    </row>
    <row r="115" spans="2:5" ht="14.25" customHeight="1" x14ac:dyDescent="0.2">
      <c r="B115" s="63" t="s">
        <v>131</v>
      </c>
      <c r="C115" s="16">
        <v>580.28950881235664</v>
      </c>
      <c r="D115" s="16">
        <v>12.999310079149925</v>
      </c>
      <c r="E115" s="64">
        <f t="shared" si="9"/>
        <v>593.28881889150659</v>
      </c>
    </row>
    <row r="116" spans="2:5" ht="14.25" customHeight="1" x14ac:dyDescent="0.2">
      <c r="B116" s="63" t="s">
        <v>132</v>
      </c>
      <c r="C116" s="16">
        <v>554.2857672661454</v>
      </c>
      <c r="D116" s="16">
        <v>11.297044288791652</v>
      </c>
      <c r="E116" s="64">
        <f t="shared" si="9"/>
        <v>565.58281155493705</v>
      </c>
    </row>
    <row r="117" spans="2:5" ht="14.25" customHeight="1" x14ac:dyDescent="0.2">
      <c r="B117" s="63" t="s">
        <v>133</v>
      </c>
      <c r="C117" s="16">
        <v>531.52509339876019</v>
      </c>
      <c r="D117" s="16">
        <v>59.962101795735578</v>
      </c>
      <c r="E117" s="64">
        <f t="shared" si="9"/>
        <v>591.48719519449583</v>
      </c>
    </row>
    <row r="118" spans="2:5" ht="14.25" customHeight="1" x14ac:dyDescent="0.2">
      <c r="B118" s="63" t="s">
        <v>134</v>
      </c>
      <c r="C118" s="16">
        <v>178.14426912544278</v>
      </c>
      <c r="D118" s="16">
        <v>38.997930237449772</v>
      </c>
      <c r="E118" s="64">
        <f t="shared" si="9"/>
        <v>217.14219936289254</v>
      </c>
    </row>
    <row r="119" spans="2:5" ht="14.25" customHeight="1" x14ac:dyDescent="0.2">
      <c r="B119" s="63" t="s">
        <v>135</v>
      </c>
      <c r="C119" s="16">
        <v>57.017294520870394</v>
      </c>
      <c r="D119" s="16">
        <v>0</v>
      </c>
      <c r="E119" s="64">
        <f t="shared" si="9"/>
        <v>57.017294520870394</v>
      </c>
    </row>
    <row r="120" spans="2:5" ht="14.25" customHeight="1" x14ac:dyDescent="0.2">
      <c r="B120" s="63" t="s">
        <v>136</v>
      </c>
      <c r="C120" s="16">
        <v>30.43331930879166</v>
      </c>
      <c r="D120" s="16">
        <v>24.296354367941575</v>
      </c>
      <c r="E120" s="64">
        <f t="shared" si="9"/>
        <v>54.729673676733235</v>
      </c>
    </row>
    <row r="121" spans="2:5" ht="14.25" customHeight="1" x14ac:dyDescent="0.2">
      <c r="B121" s="63" t="s">
        <v>137</v>
      </c>
      <c r="C121" s="16">
        <v>79.438138550198914</v>
      </c>
      <c r="D121" s="16">
        <v>0</v>
      </c>
      <c r="E121" s="64">
        <f t="shared" si="9"/>
        <v>79.438138550198914</v>
      </c>
    </row>
    <row r="122" spans="2:5" ht="14.25" customHeight="1" x14ac:dyDescent="0.2">
      <c r="B122" s="63" t="s">
        <v>138</v>
      </c>
      <c r="C122" s="16">
        <v>0</v>
      </c>
      <c r="D122" s="16">
        <v>101.99511011025935</v>
      </c>
      <c r="E122" s="64">
        <f t="shared" si="9"/>
        <v>101.99511011025935</v>
      </c>
    </row>
    <row r="123" spans="2:5" ht="14.25" customHeight="1" thickBot="1" x14ac:dyDescent="0.25">
      <c r="B123" s="63" t="s">
        <v>139</v>
      </c>
      <c r="C123" s="16">
        <v>82.108152918698806</v>
      </c>
      <c r="D123" s="16">
        <v>0</v>
      </c>
      <c r="E123" s="64">
        <f t="shared" si="9"/>
        <v>82.108152918698806</v>
      </c>
    </row>
    <row r="124" spans="2:5" ht="14.25" customHeight="1" thickTop="1" x14ac:dyDescent="0.2">
      <c r="B124" s="65" t="s">
        <v>140</v>
      </c>
      <c r="C124" s="50">
        <v>997.06127096650164</v>
      </c>
      <c r="D124" s="50">
        <v>122.68745473655422</v>
      </c>
      <c r="E124" s="64">
        <f t="shared" si="9"/>
        <v>1119.7487257030559</v>
      </c>
    </row>
    <row r="125" spans="2:5" ht="14.25" customHeight="1" thickBot="1" x14ac:dyDescent="0.25">
      <c r="B125" s="75" t="s">
        <v>127</v>
      </c>
      <c r="C125" s="78">
        <v>27793.91366776251</v>
      </c>
      <c r="D125" s="78">
        <v>4081.4014180840022</v>
      </c>
      <c r="E125" s="64">
        <f t="shared" si="9"/>
        <v>31875.315085846512</v>
      </c>
    </row>
    <row r="126" spans="2:5" ht="14.25" customHeight="1" x14ac:dyDescent="0.2">
      <c r="B126" s="43"/>
      <c r="C126" s="18"/>
      <c r="D126" s="18"/>
      <c r="E126" s="18"/>
    </row>
    <row r="127" spans="2:5" ht="14.25" customHeight="1" x14ac:dyDescent="0.2">
      <c r="B127" s="43"/>
      <c r="C127" s="18"/>
      <c r="D127" s="18"/>
      <c r="E127" s="18"/>
    </row>
    <row r="129" spans="2:8" ht="14.25" customHeight="1" x14ac:dyDescent="0.25">
      <c r="B129" s="3" t="s">
        <v>142</v>
      </c>
    </row>
    <row r="130" spans="2:8" ht="14.25" customHeight="1" thickBot="1" x14ac:dyDescent="0.25"/>
    <row r="131" spans="2:8" ht="14.25" customHeight="1" thickBot="1" x14ac:dyDescent="0.25">
      <c r="B131" s="62" t="s">
        <v>39</v>
      </c>
      <c r="C131" s="60" t="s">
        <v>106</v>
      </c>
      <c r="D131" s="60" t="s">
        <v>107</v>
      </c>
      <c r="E131" s="60" t="s">
        <v>108</v>
      </c>
      <c r="F131" s="60" t="s">
        <v>109</v>
      </c>
      <c r="G131" s="60" t="s">
        <v>110</v>
      </c>
      <c r="H131" s="61" t="s">
        <v>1</v>
      </c>
    </row>
    <row r="132" spans="2:8" ht="14.25" customHeight="1" x14ac:dyDescent="0.2">
      <c r="B132" s="63" t="s">
        <v>67</v>
      </c>
      <c r="C132" s="16">
        <v>433.44626342715321</v>
      </c>
      <c r="D132" s="16">
        <v>458.21150784912834</v>
      </c>
      <c r="E132" s="16">
        <v>473.67013118092632</v>
      </c>
      <c r="F132" s="16">
        <v>465.30054234154483</v>
      </c>
      <c r="G132" s="16">
        <v>461.5599324964661</v>
      </c>
      <c r="H132" s="64">
        <f>SUM(C132:G132)</f>
        <v>2292.1883772952187</v>
      </c>
    </row>
    <row r="133" spans="2:8" ht="14.25" customHeight="1" thickBot="1" x14ac:dyDescent="0.25">
      <c r="B133" s="63" t="s">
        <v>128</v>
      </c>
      <c r="C133" s="16">
        <v>64.189211921926258</v>
      </c>
      <c r="D133" s="16">
        <v>160.49507709377428</v>
      </c>
      <c r="E133" s="16">
        <v>298.90103045751209</v>
      </c>
      <c r="F133" s="16">
        <v>940.31699714343529</v>
      </c>
      <c r="G133" s="16">
        <v>3205.9612122842859</v>
      </c>
      <c r="H133" s="64">
        <f>SUM(C133:G133)</f>
        <v>4669.8635289009344</v>
      </c>
    </row>
    <row r="134" spans="2:8" ht="14.25" customHeight="1" thickTop="1" x14ac:dyDescent="0.2">
      <c r="B134" s="70" t="s">
        <v>176</v>
      </c>
      <c r="C134" s="52"/>
      <c r="D134" s="52"/>
      <c r="E134" s="52"/>
      <c r="F134" s="52"/>
      <c r="G134" s="52"/>
      <c r="H134" s="64"/>
    </row>
    <row r="135" spans="2:8" ht="14.25" customHeight="1" x14ac:dyDescent="0.2">
      <c r="B135" s="63" t="s">
        <v>129</v>
      </c>
      <c r="C135" s="49">
        <v>30.298079055551263</v>
      </c>
      <c r="D135" s="49">
        <v>154.23094220994744</v>
      </c>
      <c r="E135" s="49">
        <v>216.47312774410332</v>
      </c>
      <c r="F135" s="49">
        <v>619.27949931160072</v>
      </c>
      <c r="G135" s="49">
        <v>1390.0859064797585</v>
      </c>
      <c r="H135" s="64">
        <f t="shared" ref="H135:H147" si="10">SUM(C135:G135)</f>
        <v>2410.3675548009614</v>
      </c>
    </row>
    <row r="136" spans="2:8" ht="14.25" customHeight="1" x14ac:dyDescent="0.2">
      <c r="B136" s="63" t="s">
        <v>130</v>
      </c>
      <c r="C136" s="49">
        <v>0</v>
      </c>
      <c r="D136" s="49">
        <v>0</v>
      </c>
      <c r="E136" s="49">
        <v>0</v>
      </c>
      <c r="F136" s="49">
        <v>11.763621687223464</v>
      </c>
      <c r="G136" s="49">
        <v>154.4908085114665</v>
      </c>
      <c r="H136" s="64">
        <f t="shared" si="10"/>
        <v>166.25443019868996</v>
      </c>
    </row>
    <row r="137" spans="2:8" ht="14.25" customHeight="1" x14ac:dyDescent="0.2">
      <c r="B137" s="63" t="s">
        <v>131</v>
      </c>
      <c r="C137" s="16">
        <v>11.297044288791664</v>
      </c>
      <c r="D137" s="16">
        <v>6.2641348838268236</v>
      </c>
      <c r="E137" s="16">
        <v>38.411402110140791</v>
      </c>
      <c r="F137" s="16">
        <v>54.976337899551247</v>
      </c>
      <c r="G137" s="16">
        <v>469.34058963004605</v>
      </c>
      <c r="H137" s="64">
        <f t="shared" si="10"/>
        <v>580.28950881235664</v>
      </c>
    </row>
    <row r="138" spans="2:8" ht="14.25" customHeight="1" x14ac:dyDescent="0.2">
      <c r="B138" s="63" t="s">
        <v>132</v>
      </c>
      <c r="C138" s="16">
        <v>0</v>
      </c>
      <c r="D138" s="16">
        <v>0</v>
      </c>
      <c r="E138" s="16">
        <v>27.644116652649604</v>
      </c>
      <c r="F138" s="16">
        <v>82.018540364031068</v>
      </c>
      <c r="G138" s="16">
        <v>444.62311024946473</v>
      </c>
      <c r="H138" s="64">
        <f t="shared" si="10"/>
        <v>554.2857672661454</v>
      </c>
    </row>
    <row r="139" spans="2:8" ht="14.25" customHeight="1" x14ac:dyDescent="0.2">
      <c r="B139" s="63" t="s">
        <v>133</v>
      </c>
      <c r="C139" s="16">
        <v>0</v>
      </c>
      <c r="D139" s="16">
        <v>0</v>
      </c>
      <c r="E139" s="16">
        <v>5.3166588856779589</v>
      </c>
      <c r="F139" s="16">
        <v>121.01121906910363</v>
      </c>
      <c r="G139" s="16">
        <v>405.19721544397862</v>
      </c>
      <c r="H139" s="64">
        <f t="shared" si="10"/>
        <v>531.52509339876019</v>
      </c>
    </row>
    <row r="140" spans="2:8" ht="14.25" customHeight="1" x14ac:dyDescent="0.2">
      <c r="B140" s="63" t="s">
        <v>134</v>
      </c>
      <c r="C140" s="16">
        <v>0</v>
      </c>
      <c r="D140" s="16">
        <v>0</v>
      </c>
      <c r="E140" s="16">
        <v>0</v>
      </c>
      <c r="F140" s="16">
        <v>30.685597876557448</v>
      </c>
      <c r="G140" s="16">
        <v>147.45867124888534</v>
      </c>
      <c r="H140" s="64">
        <f t="shared" si="10"/>
        <v>178.14426912544278</v>
      </c>
    </row>
    <row r="141" spans="2:8" ht="14.25" customHeight="1" x14ac:dyDescent="0.2">
      <c r="B141" s="63" t="s">
        <v>135</v>
      </c>
      <c r="C141" s="16">
        <v>0</v>
      </c>
      <c r="D141" s="16">
        <v>0</v>
      </c>
      <c r="E141" s="16">
        <v>0</v>
      </c>
      <c r="F141" s="16">
        <v>5.9974957993643256</v>
      </c>
      <c r="G141" s="16">
        <v>51.019798721506071</v>
      </c>
      <c r="H141" s="64">
        <f t="shared" si="10"/>
        <v>57.017294520870394</v>
      </c>
    </row>
    <row r="142" spans="2:8" ht="14.25" customHeight="1" x14ac:dyDescent="0.2">
      <c r="B142" s="63" t="s">
        <v>136</v>
      </c>
      <c r="C142" s="16">
        <v>11.29704428879166</v>
      </c>
      <c r="D142" s="16">
        <v>0</v>
      </c>
      <c r="E142" s="16">
        <v>0</v>
      </c>
      <c r="F142" s="16">
        <v>0</v>
      </c>
      <c r="G142" s="16">
        <v>19.136275019999999</v>
      </c>
      <c r="H142" s="64">
        <f t="shared" si="10"/>
        <v>30.43331930879166</v>
      </c>
    </row>
    <row r="143" spans="2:8" ht="14.25" customHeight="1" x14ac:dyDescent="0.2">
      <c r="B143" s="63" t="s">
        <v>137</v>
      </c>
      <c r="C143" s="16">
        <v>0</v>
      </c>
      <c r="D143" s="16">
        <v>0</v>
      </c>
      <c r="E143" s="16">
        <v>0</v>
      </c>
      <c r="F143" s="16">
        <v>0</v>
      </c>
      <c r="G143" s="16">
        <v>79.438138550198914</v>
      </c>
      <c r="H143" s="64">
        <f t="shared" si="10"/>
        <v>79.438138550198914</v>
      </c>
    </row>
    <row r="144" spans="2:8" ht="14.25" customHeight="1" x14ac:dyDescent="0.2">
      <c r="B144" s="63" t="s">
        <v>138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64">
        <f t="shared" si="10"/>
        <v>0</v>
      </c>
    </row>
    <row r="145" spans="2:8" ht="14.25" customHeight="1" thickBot="1" x14ac:dyDescent="0.25">
      <c r="B145" s="63" t="s">
        <v>139</v>
      </c>
      <c r="C145" s="16">
        <v>11.297044288791664</v>
      </c>
      <c r="D145" s="16">
        <v>0</v>
      </c>
      <c r="E145" s="16">
        <v>11.055725064940539</v>
      </c>
      <c r="F145" s="16">
        <v>14.584685136003444</v>
      </c>
      <c r="G145" s="16">
        <v>45.170698428963171</v>
      </c>
      <c r="H145" s="64">
        <f t="shared" si="10"/>
        <v>82.108152918698806</v>
      </c>
    </row>
    <row r="146" spans="2:8" ht="14.25" customHeight="1" thickTop="1" x14ac:dyDescent="0.2">
      <c r="B146" s="65" t="s">
        <v>126</v>
      </c>
      <c r="C146" s="50">
        <v>50.94130528260694</v>
      </c>
      <c r="D146" s="50">
        <v>277.78289059305797</v>
      </c>
      <c r="E146" s="50">
        <v>97.659821382268731</v>
      </c>
      <c r="F146" s="50">
        <v>216.40403685826925</v>
      </c>
      <c r="G146" s="50">
        <v>354.27321685029881</v>
      </c>
      <c r="H146" s="64">
        <f t="shared" si="10"/>
        <v>997.06127096650164</v>
      </c>
    </row>
    <row r="147" spans="2:8" ht="14.25" customHeight="1" thickBot="1" x14ac:dyDescent="0.25">
      <c r="B147" s="75" t="s">
        <v>127</v>
      </c>
      <c r="C147" s="78">
        <v>559.06990846866302</v>
      </c>
      <c r="D147" s="78">
        <v>5595.2313883667393</v>
      </c>
      <c r="E147" s="78">
        <v>3839.6899964826584</v>
      </c>
      <c r="F147" s="78">
        <v>7777.5083948062374</v>
      </c>
      <c r="G147" s="78">
        <v>10022.413979638211</v>
      </c>
      <c r="H147" s="79">
        <f t="shared" si="10"/>
        <v>27793.91366776251</v>
      </c>
    </row>
    <row r="151" spans="2:8" ht="14.25" customHeight="1" x14ac:dyDescent="0.25">
      <c r="B151" s="3" t="s">
        <v>141</v>
      </c>
    </row>
    <row r="152" spans="2:8" ht="14.25" customHeight="1" thickBot="1" x14ac:dyDescent="0.25"/>
    <row r="153" spans="2:8" ht="33" customHeight="1" thickBot="1" x14ac:dyDescent="0.25">
      <c r="B153" s="62" t="s">
        <v>43</v>
      </c>
      <c r="C153" s="60" t="s">
        <v>106</v>
      </c>
      <c r="D153" s="60" t="s">
        <v>107</v>
      </c>
      <c r="E153" s="60" t="s">
        <v>111</v>
      </c>
      <c r="F153" s="61" t="s">
        <v>1</v>
      </c>
    </row>
    <row r="154" spans="2:8" ht="14.25" customHeight="1" x14ac:dyDescent="0.2">
      <c r="B154" s="63" t="s">
        <v>67</v>
      </c>
      <c r="C154" s="16">
        <v>315.0811062770473</v>
      </c>
      <c r="D154" s="16">
        <v>128.49398570163896</v>
      </c>
      <c r="E154" s="16">
        <v>83.236530726094898</v>
      </c>
      <c r="F154" s="64">
        <f>SUM(C154:E154)</f>
        <v>526.81162270478114</v>
      </c>
    </row>
    <row r="155" spans="2:8" ht="14.25" customHeight="1" thickBot="1" x14ac:dyDescent="0.25">
      <c r="B155" s="63" t="s">
        <v>128</v>
      </c>
      <c r="C155" s="16">
        <v>33.891132866374974</v>
      </c>
      <c r="D155" s="16">
        <v>45.235974818798056</v>
      </c>
      <c r="E155" s="16">
        <v>308.68214259064831</v>
      </c>
      <c r="F155" s="64">
        <f>SUM(C155:E155)</f>
        <v>387.80925027582134</v>
      </c>
    </row>
    <row r="156" spans="2:8" ht="14.25" customHeight="1" thickTop="1" x14ac:dyDescent="0.2">
      <c r="B156" s="70" t="s">
        <v>176</v>
      </c>
      <c r="C156" s="52"/>
      <c r="D156" s="52"/>
      <c r="E156" s="52"/>
      <c r="F156" s="64"/>
    </row>
    <row r="157" spans="2:8" ht="14.25" customHeight="1" x14ac:dyDescent="0.2">
      <c r="B157" s="63" t="s">
        <v>129</v>
      </c>
      <c r="C157" s="49">
        <v>11.297044288791652</v>
      </c>
      <c r="D157" s="49">
        <v>22.250166399169288</v>
      </c>
      <c r="E157" s="49">
        <v>100.6819686299758</v>
      </c>
      <c r="F157" s="64">
        <f t="shared" ref="F157:F169" si="11">SUM(C157:E157)</f>
        <v>134.22917931793674</v>
      </c>
    </row>
    <row r="158" spans="2:8" ht="14.25" customHeight="1" x14ac:dyDescent="0.2">
      <c r="B158" s="63" t="s">
        <v>130</v>
      </c>
      <c r="C158" s="49">
        <v>0</v>
      </c>
      <c r="D158" s="49">
        <v>0</v>
      </c>
      <c r="E158" s="49">
        <v>4.0322200785642055</v>
      </c>
      <c r="F158" s="64">
        <f t="shared" si="11"/>
        <v>4.0322200785642055</v>
      </c>
    </row>
    <row r="159" spans="2:8" ht="14.25" customHeight="1" x14ac:dyDescent="0.2">
      <c r="B159" s="63" t="s">
        <v>131</v>
      </c>
      <c r="C159" s="16">
        <v>0</v>
      </c>
      <c r="D159" s="16">
        <v>0</v>
      </c>
      <c r="E159" s="16">
        <v>12.999310079149925</v>
      </c>
      <c r="F159" s="64">
        <f t="shared" si="11"/>
        <v>12.999310079149925</v>
      </c>
    </row>
    <row r="160" spans="2:8" ht="14.25" customHeight="1" x14ac:dyDescent="0.2">
      <c r="B160" s="63" t="s">
        <v>132</v>
      </c>
      <c r="C160" s="16">
        <v>11.297044288791652</v>
      </c>
      <c r="D160" s="16">
        <v>0</v>
      </c>
      <c r="E160" s="16">
        <v>0</v>
      </c>
      <c r="F160" s="64">
        <f t="shared" si="11"/>
        <v>11.297044288791652</v>
      </c>
    </row>
    <row r="161" spans="2:6" ht="14.25" customHeight="1" x14ac:dyDescent="0.2">
      <c r="B161" s="63" t="s">
        <v>133</v>
      </c>
      <c r="C161" s="16">
        <v>0</v>
      </c>
      <c r="D161" s="16">
        <v>14.952867015735581</v>
      </c>
      <c r="E161" s="16">
        <v>45.00923478</v>
      </c>
      <c r="F161" s="64">
        <f t="shared" si="11"/>
        <v>59.962101795735578</v>
      </c>
    </row>
    <row r="162" spans="2:6" ht="14.25" customHeight="1" x14ac:dyDescent="0.2">
      <c r="B162" s="63" t="s">
        <v>134</v>
      </c>
      <c r="C162" s="16">
        <v>0</v>
      </c>
      <c r="D162" s="16">
        <v>0</v>
      </c>
      <c r="E162" s="16">
        <v>38.997930237449772</v>
      </c>
      <c r="F162" s="64">
        <f t="shared" si="11"/>
        <v>38.997930237449772</v>
      </c>
    </row>
    <row r="163" spans="2:6" ht="14.25" customHeight="1" x14ac:dyDescent="0.2">
      <c r="B163" s="63" t="s">
        <v>135</v>
      </c>
      <c r="C163" s="16">
        <v>0</v>
      </c>
      <c r="D163" s="16">
        <v>0</v>
      </c>
      <c r="E163" s="16">
        <v>0</v>
      </c>
      <c r="F163" s="64">
        <f t="shared" si="11"/>
        <v>0</v>
      </c>
    </row>
    <row r="164" spans="2:6" ht="14.25" customHeight="1" x14ac:dyDescent="0.2">
      <c r="B164" s="63" t="s">
        <v>136</v>
      </c>
      <c r="C164" s="16">
        <v>11.297044288791652</v>
      </c>
      <c r="D164" s="16">
        <v>0</v>
      </c>
      <c r="E164" s="16">
        <v>12.999310079149925</v>
      </c>
      <c r="F164" s="64">
        <f t="shared" si="11"/>
        <v>24.296354367941575</v>
      </c>
    </row>
    <row r="165" spans="2:6" ht="14.25" customHeight="1" x14ac:dyDescent="0.2">
      <c r="B165" s="63" t="s">
        <v>137</v>
      </c>
      <c r="C165" s="16">
        <v>0</v>
      </c>
      <c r="D165" s="16">
        <v>0</v>
      </c>
      <c r="E165" s="16">
        <v>0</v>
      </c>
      <c r="F165" s="64">
        <f t="shared" si="11"/>
        <v>0</v>
      </c>
    </row>
    <row r="166" spans="2:6" ht="14.25" customHeight="1" x14ac:dyDescent="0.2">
      <c r="B166" s="63" t="s">
        <v>138</v>
      </c>
      <c r="C166" s="16">
        <v>0</v>
      </c>
      <c r="D166" s="16">
        <v>8.0329414038931777</v>
      </c>
      <c r="E166" s="16">
        <v>93.962168706366171</v>
      </c>
      <c r="F166" s="64">
        <f t="shared" si="11"/>
        <v>101.99511011025935</v>
      </c>
    </row>
    <row r="167" spans="2:6" ht="14.25" customHeight="1" thickBot="1" x14ac:dyDescent="0.25">
      <c r="B167" s="63" t="s">
        <v>139</v>
      </c>
      <c r="C167" s="16">
        <v>0</v>
      </c>
      <c r="D167" s="16">
        <v>0</v>
      </c>
      <c r="E167" s="16">
        <v>0</v>
      </c>
      <c r="F167" s="64">
        <f t="shared" si="11"/>
        <v>0</v>
      </c>
    </row>
    <row r="168" spans="2:6" ht="14.25" customHeight="1" thickTop="1" x14ac:dyDescent="0.2">
      <c r="B168" s="65" t="s">
        <v>140</v>
      </c>
      <c r="C168" s="50">
        <v>30.999159782630819</v>
      </c>
      <c r="D168" s="50">
        <v>56.768501354060902</v>
      </c>
      <c r="E168" s="50">
        <v>34.919793599862501</v>
      </c>
      <c r="F168" s="64">
        <f t="shared" si="11"/>
        <v>122.68745473655422</v>
      </c>
    </row>
    <row r="169" spans="2:6" ht="14.25" customHeight="1" thickBot="1" x14ac:dyDescent="0.25">
      <c r="B169" s="75" t="s">
        <v>127</v>
      </c>
      <c r="C169" s="78">
        <v>468.42106591557638</v>
      </c>
      <c r="D169" s="78">
        <v>762.41953662034155</v>
      </c>
      <c r="E169" s="78">
        <v>2850.5608155480845</v>
      </c>
      <c r="F169" s="64">
        <f t="shared" si="11"/>
        <v>4081.4014180840022</v>
      </c>
    </row>
    <row r="173" spans="2:6" s="64" customFormat="1" ht="14.25" customHeight="1" x14ac:dyDescent="0.2"/>
    <row r="175" spans="2:6" ht="14.25" customHeight="1" x14ac:dyDescent="0.25">
      <c r="B175" s="3" t="s">
        <v>159</v>
      </c>
    </row>
    <row r="176" spans="2:6" ht="14.25" customHeight="1" thickBot="1" x14ac:dyDescent="0.25"/>
    <row r="177" spans="2:5" ht="27.75" customHeight="1" thickBot="1" x14ac:dyDescent="0.25">
      <c r="B177" s="62" t="s">
        <v>43</v>
      </c>
      <c r="C177" s="60" t="s">
        <v>9</v>
      </c>
      <c r="D177" s="60" t="s">
        <v>8</v>
      </c>
      <c r="E177" s="61" t="s">
        <v>54</v>
      </c>
    </row>
    <row r="178" spans="2:5" ht="14.25" customHeight="1" thickBot="1" x14ac:dyDescent="0.25">
      <c r="B178" s="63" t="s">
        <v>67</v>
      </c>
      <c r="C178" s="16">
        <v>2292.1883772952187</v>
      </c>
      <c r="D178" s="16">
        <v>526.81162270478114</v>
      </c>
      <c r="E178" s="64">
        <f>SUM(C178:D178)</f>
        <v>2819</v>
      </c>
    </row>
    <row r="179" spans="2:5" ht="26.25" thickTop="1" x14ac:dyDescent="0.2">
      <c r="B179" s="70" t="s">
        <v>158</v>
      </c>
      <c r="C179" s="52"/>
      <c r="D179" s="52"/>
      <c r="E179" s="64"/>
    </row>
    <row r="180" spans="2:5" ht="14.25" customHeight="1" x14ac:dyDescent="0.2">
      <c r="B180" s="63" t="s">
        <v>149</v>
      </c>
      <c r="C180" s="32">
        <v>0.16573118925578201</v>
      </c>
      <c r="D180" s="32">
        <v>0.2399349236778453</v>
      </c>
      <c r="E180" s="81">
        <f t="shared" ref="E180:E188" si="12">SUMPRODUCT($C$21:$D$21,C180:D180)/$E$21</f>
        <v>0.17907454974106746</v>
      </c>
    </row>
    <row r="181" spans="2:5" ht="14.25" customHeight="1" x14ac:dyDescent="0.2">
      <c r="B181" s="63" t="s">
        <v>150</v>
      </c>
      <c r="C181" s="32">
        <v>0.16772767244757392</v>
      </c>
      <c r="D181" s="32">
        <v>0.20410190189617736</v>
      </c>
      <c r="E181" s="81">
        <f t="shared" si="12"/>
        <v>0.17426850842688668</v>
      </c>
    </row>
    <row r="182" spans="2:5" ht="14.25" customHeight="1" x14ac:dyDescent="0.2">
      <c r="B182" s="63" t="s">
        <v>151</v>
      </c>
      <c r="C182" s="32">
        <v>0.16216534525002579</v>
      </c>
      <c r="D182" s="32">
        <v>0.10949669351683279</v>
      </c>
      <c r="E182" s="81">
        <f t="shared" si="12"/>
        <v>0.15269443638238545</v>
      </c>
    </row>
    <row r="183" spans="2:5" ht="14.25" customHeight="1" x14ac:dyDescent="0.2">
      <c r="B183" s="63" t="s">
        <v>152</v>
      </c>
      <c r="C183" s="32">
        <v>0.16312669131756238</v>
      </c>
      <c r="D183" s="32">
        <v>0.10920771163105276</v>
      </c>
      <c r="E183" s="81">
        <f t="shared" si="12"/>
        <v>0.15343094771975821</v>
      </c>
    </row>
    <row r="184" spans="2:5" ht="14.25" customHeight="1" x14ac:dyDescent="0.2">
      <c r="B184" s="63" t="s">
        <v>153</v>
      </c>
      <c r="C184" s="32">
        <v>0.12198016273314385</v>
      </c>
      <c r="D184" s="32">
        <v>7.7662473163790657E-2</v>
      </c>
      <c r="E184" s="81">
        <f t="shared" si="12"/>
        <v>0.11401092894181829</v>
      </c>
    </row>
    <row r="185" spans="2:5" ht="14.25" customHeight="1" x14ac:dyDescent="0.2">
      <c r="B185" s="63" t="s">
        <v>154</v>
      </c>
      <c r="C185" s="32">
        <v>4.6441629260711395E-2</v>
      </c>
      <c r="D185" s="32">
        <v>9.6615486928777111E-2</v>
      </c>
      <c r="E185" s="81">
        <f t="shared" si="12"/>
        <v>5.5463922747915499E-2</v>
      </c>
    </row>
    <row r="186" spans="2:5" ht="14.25" customHeight="1" x14ac:dyDescent="0.2">
      <c r="B186" s="63" t="s">
        <v>155</v>
      </c>
      <c r="C186" s="32">
        <v>3.8804337815723053E-2</v>
      </c>
      <c r="D186" s="32">
        <v>4.2534526694497754E-2</v>
      </c>
      <c r="E186" s="81">
        <f t="shared" si="12"/>
        <v>3.947510264009952E-2</v>
      </c>
    </row>
    <row r="187" spans="2:5" ht="14.25" customHeight="1" x14ac:dyDescent="0.2">
      <c r="B187" s="63" t="s">
        <v>156</v>
      </c>
      <c r="C187" s="32">
        <v>3.3723102427478828E-2</v>
      </c>
      <c r="D187" s="32">
        <v>3.1795617784476655E-2</v>
      </c>
      <c r="E187" s="81">
        <f t="shared" si="12"/>
        <v>3.3376500971073114E-2</v>
      </c>
    </row>
    <row r="188" spans="2:5" ht="14.25" customHeight="1" thickBot="1" x14ac:dyDescent="0.25">
      <c r="B188" s="75" t="s">
        <v>157</v>
      </c>
      <c r="C188" s="76">
        <v>0.10029986949199897</v>
      </c>
      <c r="D188" s="76">
        <v>8.8650664706549767E-2</v>
      </c>
      <c r="E188" s="77">
        <f t="shared" si="12"/>
        <v>9.8205102428995952E-2</v>
      </c>
    </row>
    <row r="191" spans="2:5" ht="14.25" customHeight="1" x14ac:dyDescent="0.25">
      <c r="B191" s="3" t="s">
        <v>147</v>
      </c>
    </row>
    <row r="192" spans="2:5" ht="14.25" customHeight="1" thickBot="1" x14ac:dyDescent="0.25"/>
    <row r="193" spans="2:8" ht="27" customHeight="1" thickBot="1" x14ac:dyDescent="0.25">
      <c r="B193" s="62" t="s">
        <v>39</v>
      </c>
      <c r="C193" s="60" t="s">
        <v>106</v>
      </c>
      <c r="D193" s="60" t="s">
        <v>107</v>
      </c>
      <c r="E193" s="60" t="s">
        <v>108</v>
      </c>
      <c r="F193" s="60" t="s">
        <v>109</v>
      </c>
      <c r="G193" s="60" t="s">
        <v>110</v>
      </c>
      <c r="H193" s="61" t="s">
        <v>1</v>
      </c>
    </row>
    <row r="194" spans="2:8" ht="14.25" customHeight="1" thickBot="1" x14ac:dyDescent="0.25">
      <c r="B194" s="63" t="s">
        <v>67</v>
      </c>
      <c r="C194" s="16">
        <v>433.44626342715321</v>
      </c>
      <c r="D194" s="16">
        <v>458.21150784912834</v>
      </c>
      <c r="E194" s="16">
        <v>473.67013118092632</v>
      </c>
      <c r="F194" s="16">
        <v>465.30054234154483</v>
      </c>
      <c r="G194" s="16">
        <v>461.5599324964661</v>
      </c>
      <c r="H194" s="64">
        <f>SUM(C194:G194)</f>
        <v>2292.1883772952187</v>
      </c>
    </row>
    <row r="195" spans="2:8" ht="26.25" thickTop="1" x14ac:dyDescent="0.2">
      <c r="B195" s="70" t="s">
        <v>158</v>
      </c>
      <c r="C195" s="52"/>
      <c r="D195" s="52"/>
      <c r="E195" s="52"/>
      <c r="F195" s="52"/>
      <c r="G195" s="52"/>
      <c r="H195" s="64"/>
    </row>
    <row r="196" spans="2:8" ht="14.25" customHeight="1" x14ac:dyDescent="0.2">
      <c r="B196" s="63" t="s">
        <v>149</v>
      </c>
      <c r="C196" s="32">
        <v>0.15991220894660846</v>
      </c>
      <c r="D196" s="32">
        <v>0.17044965453570934</v>
      </c>
      <c r="E196" s="32">
        <v>0.21140128645019135</v>
      </c>
      <c r="F196" s="32">
        <v>0.1580397088739014</v>
      </c>
      <c r="G196" s="32">
        <v>0.12592777835660443</v>
      </c>
      <c r="H196" s="81">
        <v>0.16573118925578201</v>
      </c>
    </row>
    <row r="197" spans="2:8" ht="14.25" customHeight="1" x14ac:dyDescent="0.2">
      <c r="B197" s="63" t="s">
        <v>150</v>
      </c>
      <c r="C197" s="32">
        <v>0.1819118768960952</v>
      </c>
      <c r="D197" s="32">
        <v>0.17894374614098182</v>
      </c>
      <c r="E197" s="32">
        <v>0.1701689446894202</v>
      </c>
      <c r="F197" s="32">
        <v>0.14436899893926372</v>
      </c>
      <c r="G197" s="32">
        <v>0.16276265693506958</v>
      </c>
      <c r="H197" s="81">
        <v>0.16772767244757392</v>
      </c>
    </row>
    <row r="198" spans="2:8" ht="14.25" customHeight="1" x14ac:dyDescent="0.2">
      <c r="B198" s="63" t="s">
        <v>151</v>
      </c>
      <c r="C198" s="32">
        <v>0.21373286298963454</v>
      </c>
      <c r="D198" s="32">
        <v>0.14235728718969473</v>
      </c>
      <c r="E198" s="32">
        <v>0.18987542611301689</v>
      </c>
      <c r="F198" s="32">
        <v>0.1100913636545801</v>
      </c>
      <c r="G198" s="32">
        <v>0.15146641696568131</v>
      </c>
      <c r="H198" s="81">
        <v>0.16216534525002579</v>
      </c>
    </row>
    <row r="199" spans="2:8" ht="14.25" customHeight="1" x14ac:dyDescent="0.2">
      <c r="B199" s="63" t="s">
        <v>152</v>
      </c>
      <c r="C199" s="32">
        <v>0.15252538089175582</v>
      </c>
      <c r="D199" s="32">
        <v>0.22121339731543971</v>
      </c>
      <c r="E199" s="32">
        <v>0.14557322016434943</v>
      </c>
      <c r="F199" s="32">
        <v>0.12963076545176092</v>
      </c>
      <c r="G199" s="32">
        <v>0.16799183487987007</v>
      </c>
      <c r="H199" s="81">
        <v>0.16312669131756238</v>
      </c>
    </row>
    <row r="200" spans="2:8" ht="14.25" customHeight="1" x14ac:dyDescent="0.2">
      <c r="B200" s="63" t="s">
        <v>153</v>
      </c>
      <c r="C200" s="32">
        <v>0.10596384883640231</v>
      </c>
      <c r="D200" s="32">
        <v>7.4667499321874831E-2</v>
      </c>
      <c r="E200" s="32">
        <v>0.1426882141905956</v>
      </c>
      <c r="F200" s="32">
        <v>0.13703861858752797</v>
      </c>
      <c r="G200" s="32">
        <v>0.14750139981164251</v>
      </c>
      <c r="H200" s="81">
        <v>0.12198016273314385</v>
      </c>
    </row>
    <row r="201" spans="2:8" ht="14.25" customHeight="1" x14ac:dyDescent="0.2">
      <c r="B201" s="63" t="s">
        <v>154</v>
      </c>
      <c r="C201" s="32">
        <v>4.9826976296195861E-2</v>
      </c>
      <c r="D201" s="32">
        <v>5.4947356498596278E-2</v>
      </c>
      <c r="E201" s="32">
        <v>1.0880408985201007E-2</v>
      </c>
      <c r="F201" s="32">
        <v>8.3221481972329911E-2</v>
      </c>
      <c r="G201" s="32">
        <v>3.6845522645198012E-2</v>
      </c>
      <c r="H201" s="81">
        <v>4.6441629260711395E-2</v>
      </c>
    </row>
    <row r="202" spans="2:8" ht="14.25" customHeight="1" x14ac:dyDescent="0.2">
      <c r="B202" s="63" t="s">
        <v>155</v>
      </c>
      <c r="C202" s="32">
        <v>2.0633413546273318E-2</v>
      </c>
      <c r="D202" s="32">
        <v>2.2409979340938302E-2</v>
      </c>
      <c r="E202" s="32">
        <v>3.2354537899606899E-2</v>
      </c>
      <c r="F202" s="32">
        <v>8.0064935623763364E-2</v>
      </c>
      <c r="G202" s="32">
        <v>3.9680491719746198E-2</v>
      </c>
      <c r="H202" s="81">
        <v>3.8804337815723053E-2</v>
      </c>
    </row>
    <row r="203" spans="2:8" ht="14.25" customHeight="1" x14ac:dyDescent="0.2">
      <c r="B203" s="63" t="s">
        <v>156</v>
      </c>
      <c r="C203" s="32">
        <v>1.0937781221990867E-2</v>
      </c>
      <c r="D203" s="32">
        <v>7.5269400207027479E-2</v>
      </c>
      <c r="E203" s="32">
        <v>3.9040937227538285E-2</v>
      </c>
      <c r="F203" s="32">
        <v>2.3729502162364569E-2</v>
      </c>
      <c r="G203" s="32">
        <v>1.979405891272135E-2</v>
      </c>
      <c r="H203" s="81">
        <v>3.3723102427478828E-2</v>
      </c>
    </row>
    <row r="204" spans="2:8" ht="14.25" customHeight="1" thickBot="1" x14ac:dyDescent="0.25">
      <c r="B204" s="75" t="s">
        <v>157</v>
      </c>
      <c r="C204" s="76">
        <v>0.1045556503750437</v>
      </c>
      <c r="D204" s="76">
        <v>5.9741679449737572E-2</v>
      </c>
      <c r="E204" s="76">
        <v>5.8017024280080438E-2</v>
      </c>
      <c r="F204" s="76">
        <v>0.13381462473450795</v>
      </c>
      <c r="G204" s="76">
        <v>0.14802983977346656</v>
      </c>
      <c r="H204" s="77">
        <v>0.10029986949199897</v>
      </c>
    </row>
    <row r="205" spans="2:8" ht="14.25" customHeight="1" x14ac:dyDescent="0.2">
      <c r="B205" s="58"/>
    </row>
    <row r="208" spans="2:8" ht="14.25" customHeight="1" x14ac:dyDescent="0.25">
      <c r="B208" s="3" t="s">
        <v>148</v>
      </c>
    </row>
    <row r="209" spans="2:6" ht="14.25" customHeight="1" thickBot="1" x14ac:dyDescent="0.25"/>
    <row r="210" spans="2:6" ht="30.75" customHeight="1" thickBot="1" x14ac:dyDescent="0.25">
      <c r="B210" s="62" t="s">
        <v>43</v>
      </c>
      <c r="C210" s="60" t="s">
        <v>106</v>
      </c>
      <c r="D210" s="60" t="s">
        <v>107</v>
      </c>
      <c r="E210" s="60" t="s">
        <v>111</v>
      </c>
      <c r="F210" s="61" t="s">
        <v>1</v>
      </c>
    </row>
    <row r="211" spans="2:6" ht="14.25" customHeight="1" thickBot="1" x14ac:dyDescent="0.25">
      <c r="B211" s="63" t="s">
        <v>67</v>
      </c>
      <c r="C211" s="16">
        <v>315.0811062770473</v>
      </c>
      <c r="D211" s="16">
        <v>128.49398570163896</v>
      </c>
      <c r="E211" s="16">
        <v>83.236530726094898</v>
      </c>
      <c r="F211" s="64">
        <f>SUM(A211:E211)</f>
        <v>526.81162270478114</v>
      </c>
    </row>
    <row r="212" spans="2:6" ht="24.75" customHeight="1" thickTop="1" x14ac:dyDescent="0.2">
      <c r="B212" s="70" t="s">
        <v>158</v>
      </c>
      <c r="C212" s="52"/>
      <c r="D212" s="52"/>
      <c r="E212" s="52"/>
      <c r="F212" s="64"/>
    </row>
    <row r="213" spans="2:6" ht="14.25" customHeight="1" x14ac:dyDescent="0.2">
      <c r="B213" s="63" t="s">
        <v>149</v>
      </c>
      <c r="C213" s="32">
        <v>0.23684358233801539</v>
      </c>
      <c r="D213" s="32">
        <v>0.33728563593855443</v>
      </c>
      <c r="E213" s="32">
        <v>9.9676196430222672E-2</v>
      </c>
      <c r="F213" s="81">
        <v>0.2399349236778453</v>
      </c>
    </row>
    <row r="214" spans="2:6" ht="14.25" customHeight="1" x14ac:dyDescent="0.2">
      <c r="B214" s="63" t="s">
        <v>150</v>
      </c>
      <c r="C214" s="32">
        <v>0.18231635894834142</v>
      </c>
      <c r="D214" s="32">
        <v>0.24424612903451798</v>
      </c>
      <c r="E214" s="32">
        <v>0.21276963761859469</v>
      </c>
      <c r="F214" s="81">
        <v>0.20410190189617736</v>
      </c>
    </row>
    <row r="215" spans="2:6" ht="14.25" customHeight="1" x14ac:dyDescent="0.2">
      <c r="B215" s="63" t="s">
        <v>151</v>
      </c>
      <c r="C215" s="32">
        <v>0.1062963960900838</v>
      </c>
      <c r="D215" s="32">
        <v>8.0080034066694533E-2</v>
      </c>
      <c r="E215" s="32">
        <v>0.16528471621353985</v>
      </c>
      <c r="F215" s="81">
        <v>0.10949669351683279</v>
      </c>
    </row>
    <row r="216" spans="2:6" ht="14.25" customHeight="1" x14ac:dyDescent="0.2">
      <c r="B216" s="63" t="s">
        <v>152</v>
      </c>
      <c r="C216" s="32">
        <v>9.2154675036785191E-2</v>
      </c>
      <c r="D216" s="32">
        <v>8.9443129552387951E-2</v>
      </c>
      <c r="E216" s="32">
        <v>0.19501287267706979</v>
      </c>
      <c r="F216" s="81">
        <v>0.10920771163105276</v>
      </c>
    </row>
    <row r="217" spans="2:6" ht="14.25" customHeight="1" x14ac:dyDescent="0.2">
      <c r="B217" s="63" t="s">
        <v>153</v>
      </c>
      <c r="C217" s="32">
        <v>3.2213942756998702E-2</v>
      </c>
      <c r="D217" s="32">
        <v>0.11692946105768337</v>
      </c>
      <c r="E217" s="32">
        <v>0.16441122580643239</v>
      </c>
      <c r="F217" s="81">
        <v>7.7662473163790657E-2</v>
      </c>
    </row>
    <row r="218" spans="2:6" ht="14.25" customHeight="1" x14ac:dyDescent="0.2">
      <c r="B218" s="63" t="s">
        <v>154</v>
      </c>
      <c r="C218" s="32">
        <v>0.15235871488822639</v>
      </c>
      <c r="D218" s="32">
        <v>3.1258044335808616E-2</v>
      </c>
      <c r="E218" s="32">
        <v>1.6762750147615749E-2</v>
      </c>
      <c r="F218" s="81">
        <v>9.6615486928777111E-2</v>
      </c>
    </row>
    <row r="219" spans="2:6" ht="14.25" customHeight="1" x14ac:dyDescent="0.2">
      <c r="B219" s="63" t="s">
        <v>155</v>
      </c>
      <c r="C219" s="32">
        <v>6.0102147343921254E-2</v>
      </c>
      <c r="D219" s="32">
        <v>0</v>
      </c>
      <c r="E219" s="32">
        <v>5.1233282683216967E-2</v>
      </c>
      <c r="F219" s="81">
        <v>4.2534526694497754E-2</v>
      </c>
    </row>
    <row r="220" spans="2:6" ht="14.25" customHeight="1" x14ac:dyDescent="0.2">
      <c r="B220" s="63" t="s">
        <v>156</v>
      </c>
      <c r="C220" s="32">
        <v>4.1857503735083158E-2</v>
      </c>
      <c r="D220" s="32">
        <v>3.1258044335808616E-2</v>
      </c>
      <c r="E220" s="32">
        <v>0</v>
      </c>
      <c r="F220" s="81">
        <v>3.1795617784476655E-2</v>
      </c>
    </row>
    <row r="221" spans="2:6" ht="14.25" customHeight="1" thickBot="1" x14ac:dyDescent="0.25">
      <c r="B221" s="75" t="s">
        <v>157</v>
      </c>
      <c r="C221" s="76">
        <v>9.5856678862544661E-2</v>
      </c>
      <c r="D221" s="76">
        <v>6.9499521678544368E-2</v>
      </c>
      <c r="E221" s="76">
        <v>9.4849318423307974E-2</v>
      </c>
      <c r="F221" s="77">
        <v>8.8650664706549767E-2</v>
      </c>
    </row>
    <row r="222" spans="2:6" ht="14.25" customHeight="1" x14ac:dyDescent="0.2">
      <c r="B222" s="58"/>
    </row>
  </sheetData>
  <hyperlinks>
    <hyperlink ref="I2" location="Contenidos!A1" display="Volver a Contenidos" xr:uid="{E8363F11-B0A2-4B61-AD53-4485BFFAF46A}"/>
  </hyperlinks>
  <pageMargins left="0.7" right="0.7" top="0.75" bottom="0.75" header="0.3" footer="0.3"/>
  <pageSetup paperSize="9" orientation="portrait" verticalDpi="0" r:id="rId1"/>
  <ignoredErrors>
    <ignoredError sqref="G53:H53 C57:H57 C87:E87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F3E52-E759-48AB-BACB-98EC1ADE1AF8}">
  <sheetPr>
    <tabColor theme="8" tint="-0.499984740745262"/>
  </sheetPr>
  <dimension ref="B1:J141"/>
  <sheetViews>
    <sheetView showGridLines="0" workbookViewId="0"/>
  </sheetViews>
  <sheetFormatPr baseColWidth="10" defaultRowHeight="15" customHeight="1" x14ac:dyDescent="0.25"/>
  <cols>
    <col min="2" max="2" width="59.7109375" customWidth="1"/>
    <col min="3" max="4" width="22" customWidth="1"/>
    <col min="5" max="5" width="18.28515625" customWidth="1"/>
    <col min="6" max="7" width="18.42578125" customWidth="1"/>
    <col min="8" max="8" width="14.7109375" customWidth="1"/>
  </cols>
  <sheetData>
    <row r="1" spans="2:9" s="1" customFormat="1" ht="15" customHeight="1" x14ac:dyDescent="0.2"/>
    <row r="2" spans="2:9" s="1" customFormat="1" ht="15" customHeight="1" x14ac:dyDescent="0.25">
      <c r="I2" s="22" t="s">
        <v>52</v>
      </c>
    </row>
    <row r="3" spans="2:9" s="1" customFormat="1" ht="15" customHeight="1" x14ac:dyDescent="0.2"/>
    <row r="4" spans="2:9" s="1" customFormat="1" ht="15" customHeight="1" x14ac:dyDescent="0.2"/>
    <row r="5" spans="2:9" s="1" customFormat="1" ht="15" customHeight="1" x14ac:dyDescent="0.2"/>
    <row r="6" spans="2:9" s="1" customFormat="1" ht="15" customHeight="1" x14ac:dyDescent="0.2"/>
    <row r="7" spans="2:9" s="1" customFormat="1" ht="15" customHeight="1" x14ac:dyDescent="0.2"/>
    <row r="8" spans="2:9" s="1" customFormat="1" ht="15" customHeight="1" x14ac:dyDescent="0.2"/>
    <row r="9" spans="2:9" s="1" customFormat="1" ht="15" customHeight="1" x14ac:dyDescent="0.2"/>
    <row r="10" spans="2:9" s="1" customFormat="1" ht="15" customHeight="1" x14ac:dyDescent="0.2"/>
    <row r="11" spans="2:9" s="1" customFormat="1" ht="15" customHeight="1" x14ac:dyDescent="0.2"/>
    <row r="12" spans="2:9" s="1" customFormat="1" ht="15" customHeight="1" x14ac:dyDescent="0.2"/>
    <row r="13" spans="2:9" s="1" customFormat="1" ht="15" customHeight="1" x14ac:dyDescent="0.35">
      <c r="C13" s="8" t="s">
        <v>222</v>
      </c>
    </row>
    <row r="14" spans="2:9" s="1" customFormat="1" ht="15" customHeight="1" x14ac:dyDescent="0.2"/>
    <row r="15" spans="2:9" s="1" customFormat="1" ht="15" customHeight="1" x14ac:dyDescent="0.25">
      <c r="B15" s="3" t="s">
        <v>191</v>
      </c>
    </row>
    <row r="16" spans="2:9" s="1" customFormat="1" ht="15" customHeight="1" thickBot="1" x14ac:dyDescent="0.25">
      <c r="B16" s="2"/>
    </row>
    <row r="17" spans="2:10" s="7" customFormat="1" ht="30.75" customHeight="1" thickBot="1" x14ac:dyDescent="0.25">
      <c r="B17" s="62" t="s">
        <v>39</v>
      </c>
      <c r="C17" s="60" t="s">
        <v>9</v>
      </c>
      <c r="D17" s="60" t="s">
        <v>8</v>
      </c>
      <c r="E17" s="61" t="s">
        <v>54</v>
      </c>
      <c r="F17" s="1"/>
      <c r="G17" s="1"/>
      <c r="H17" s="1"/>
      <c r="J17" s="1"/>
    </row>
    <row r="18" spans="2:10" s="1" customFormat="1" ht="15" customHeight="1" thickTop="1" thickBot="1" x14ac:dyDescent="0.25">
      <c r="B18" s="85" t="s">
        <v>67</v>
      </c>
      <c r="C18" s="86">
        <v>2292.1883772952187</v>
      </c>
      <c r="D18" s="86">
        <v>526.81162270478114</v>
      </c>
      <c r="E18" s="64">
        <f>SUM(B18:D18)</f>
        <v>2819</v>
      </c>
    </row>
    <row r="19" spans="2:10" ht="15" customHeight="1" thickTop="1" x14ac:dyDescent="0.25">
      <c r="B19" s="121" t="s">
        <v>228</v>
      </c>
      <c r="C19" s="120">
        <v>2453.1956622485568</v>
      </c>
      <c r="D19" s="120">
        <v>526.81162270478103</v>
      </c>
      <c r="E19" s="45">
        <f>SUMPRODUCT($C$18:$D$18,C19:D19)/$E$18</f>
        <v>2093.1951294977061</v>
      </c>
      <c r="J19" s="1"/>
    </row>
    <row r="20" spans="2:10" ht="15" customHeight="1" x14ac:dyDescent="0.25">
      <c r="B20" s="114" t="s">
        <v>185</v>
      </c>
      <c r="C20" s="115"/>
      <c r="D20" s="115"/>
      <c r="E20" s="64"/>
      <c r="J20" s="1"/>
    </row>
    <row r="21" spans="2:10" ht="15" customHeight="1" x14ac:dyDescent="0.25">
      <c r="B21" s="63" t="s">
        <v>186</v>
      </c>
      <c r="C21" s="32">
        <v>0.8632715669090596</v>
      </c>
      <c r="D21" s="32">
        <v>0.52290693365427676</v>
      </c>
      <c r="E21" s="46">
        <f>SUMPRODUCT($C$18:$D$18,C21:D21)/$E$18</f>
        <v>0.79966459821226277</v>
      </c>
      <c r="J21" s="1"/>
    </row>
    <row r="22" spans="2:10" ht="15" customHeight="1" x14ac:dyDescent="0.25">
      <c r="B22" s="63" t="s">
        <v>187</v>
      </c>
      <c r="C22" s="32">
        <v>9.2764623381873704E-2</v>
      </c>
      <c r="D22" s="32">
        <v>0.24923482631562913</v>
      </c>
      <c r="E22" s="46">
        <f t="shared" ref="E22:E23" si="0">SUMPRODUCT($C$18:$D$18,C22:D22)/$E$18</f>
        <v>0.12200560298899611</v>
      </c>
      <c r="J22" s="1"/>
    </row>
    <row r="23" spans="2:10" ht="15" customHeight="1" thickBot="1" x14ac:dyDescent="0.3">
      <c r="B23" s="63" t="s">
        <v>188</v>
      </c>
      <c r="C23" s="32">
        <v>4.3963809709066687E-2</v>
      </c>
      <c r="D23" s="32">
        <v>0.22785824003009414</v>
      </c>
      <c r="E23" s="46">
        <f t="shared" si="0"/>
        <v>7.8329798798740954E-2</v>
      </c>
      <c r="J23" s="1"/>
    </row>
    <row r="24" spans="2:10" ht="15" customHeight="1" thickTop="1" x14ac:dyDescent="0.25">
      <c r="B24" s="70" t="s">
        <v>177</v>
      </c>
      <c r="C24" s="52"/>
      <c r="D24" s="52"/>
      <c r="E24" s="64"/>
      <c r="J24" s="1"/>
    </row>
    <row r="25" spans="2:10" ht="15" customHeight="1" x14ac:dyDescent="0.25">
      <c r="B25" s="63" t="s">
        <v>267</v>
      </c>
      <c r="C25" s="16">
        <v>861336.25087326171</v>
      </c>
      <c r="D25" s="16">
        <v>187258.50896132216</v>
      </c>
      <c r="E25" s="45">
        <f>SUMPRODUCT($C$18:$D$18,C25:D25)/$E$18</f>
        <v>735365.34308830113</v>
      </c>
      <c r="J25" s="1"/>
    </row>
    <row r="26" spans="2:10" ht="15" customHeight="1" x14ac:dyDescent="0.25">
      <c r="B26" s="63" t="s">
        <v>178</v>
      </c>
      <c r="C26" s="101">
        <v>1.2933798650834949</v>
      </c>
      <c r="D26" s="101">
        <v>1.0918194862738877</v>
      </c>
      <c r="E26" s="104">
        <f t="shared" ref="E26:E33" si="1">SUMPRODUCT($C$18:$D$18,C26:D26)/$E$18</f>
        <v>1.2557124829502277</v>
      </c>
      <c r="J26" s="1"/>
    </row>
    <row r="27" spans="2:10" ht="15" customHeight="1" x14ac:dyDescent="0.25">
      <c r="B27" s="63" t="s">
        <v>179</v>
      </c>
      <c r="C27" s="101">
        <v>7.7286118775547523</v>
      </c>
      <c r="D27" s="101">
        <v>4.3428399364113357</v>
      </c>
      <c r="E27" s="104">
        <f t="shared" si="1"/>
        <v>7.0958825372134671</v>
      </c>
      <c r="J27" s="1"/>
    </row>
    <row r="28" spans="2:10" ht="15" customHeight="1" x14ac:dyDescent="0.25">
      <c r="B28" s="63" t="s">
        <v>180</v>
      </c>
      <c r="C28" s="101">
        <v>1.7152395900762054</v>
      </c>
      <c r="D28" s="101">
        <v>1.421181735226432</v>
      </c>
      <c r="E28" s="104">
        <f t="shared" si="1"/>
        <v>1.6602863812494952</v>
      </c>
      <c r="J28" s="1"/>
    </row>
    <row r="29" spans="2:10" ht="15" customHeight="1" thickBot="1" x14ac:dyDescent="0.3">
      <c r="B29" s="63" t="s">
        <v>268</v>
      </c>
      <c r="C29" s="146">
        <v>1.1451829180625428</v>
      </c>
      <c r="D29" s="146">
        <v>0.53785803301276847</v>
      </c>
      <c r="E29" s="104">
        <f t="shared" si="1"/>
        <v>1.031686710825201</v>
      </c>
      <c r="J29" s="1"/>
    </row>
    <row r="30" spans="2:10" ht="15" customHeight="1" thickTop="1" x14ac:dyDescent="0.25">
      <c r="B30" s="70" t="s">
        <v>181</v>
      </c>
      <c r="C30" s="52"/>
      <c r="D30" s="52"/>
      <c r="E30" s="64"/>
      <c r="J30" s="1"/>
    </row>
    <row r="31" spans="2:10" ht="15" customHeight="1" x14ac:dyDescent="0.25">
      <c r="B31" s="63" t="s">
        <v>182</v>
      </c>
      <c r="C31" s="101">
        <v>3.2156792735469373</v>
      </c>
      <c r="D31" s="101">
        <v>1.8449086028891553</v>
      </c>
      <c r="E31" s="104">
        <f t="shared" si="1"/>
        <v>2.9595111567092829</v>
      </c>
      <c r="J31" s="1"/>
    </row>
    <row r="32" spans="2:10" ht="15" customHeight="1" x14ac:dyDescent="0.25">
      <c r="B32" s="63" t="s">
        <v>183</v>
      </c>
      <c r="C32" s="16">
        <v>119.32229540491025</v>
      </c>
      <c r="D32" s="16">
        <v>46.506551903074204</v>
      </c>
      <c r="E32" s="45">
        <f>SUMPRODUCT($C$18:$D$18,C32:D32)/$E$18</f>
        <v>105.71456926349224</v>
      </c>
      <c r="J32" s="1"/>
    </row>
    <row r="33" spans="2:10" ht="15" customHeight="1" thickBot="1" x14ac:dyDescent="0.3">
      <c r="B33" s="75" t="s">
        <v>184</v>
      </c>
      <c r="C33" s="78">
        <v>3645.0052091583252</v>
      </c>
      <c r="D33" s="78">
        <v>641.71859680911132</v>
      </c>
      <c r="E33" s="45">
        <f t="shared" si="1"/>
        <v>3083.7543068173409</v>
      </c>
      <c r="J33" s="1"/>
    </row>
    <row r="34" spans="2:10" ht="15" customHeight="1" x14ac:dyDescent="0.25">
      <c r="B34" s="63" t="s">
        <v>269</v>
      </c>
      <c r="C34" s="16">
        <v>436.81227773808195</v>
      </c>
      <c r="D34" s="16">
        <v>17.03153015771413</v>
      </c>
      <c r="E34" s="64">
        <f t="shared" ref="E34:E36" si="2">SUM(B34:D34)</f>
        <v>453.84380789579609</v>
      </c>
      <c r="J34" s="1"/>
    </row>
    <row r="35" spans="2:10" ht="15" customHeight="1" thickBot="1" x14ac:dyDescent="0.3">
      <c r="B35" s="75" t="s">
        <v>192</v>
      </c>
      <c r="C35" s="78">
        <v>725.89063868209632</v>
      </c>
      <c r="D35" s="78">
        <v>17.03153015771413</v>
      </c>
      <c r="E35" s="64">
        <f t="shared" si="2"/>
        <v>742.92216883981041</v>
      </c>
      <c r="J35" s="1"/>
    </row>
    <row r="36" spans="2:10" ht="15" customHeight="1" thickTop="1" x14ac:dyDescent="0.25">
      <c r="B36" s="121" t="s">
        <v>227</v>
      </c>
      <c r="C36" s="120">
        <v>678.4851071028155</v>
      </c>
      <c r="D36" s="120">
        <v>76.898118904533248</v>
      </c>
      <c r="E36" s="64">
        <f t="shared" si="2"/>
        <v>755.38322600734875</v>
      </c>
      <c r="J36" s="1"/>
    </row>
    <row r="37" spans="2:10" ht="18.75" customHeight="1" x14ac:dyDescent="0.25">
      <c r="B37" s="114" t="s">
        <v>271</v>
      </c>
      <c r="C37" s="115"/>
      <c r="D37" s="115"/>
      <c r="E37" s="47"/>
      <c r="J37" s="1"/>
    </row>
    <row r="38" spans="2:10" ht="15" customHeight="1" x14ac:dyDescent="0.25">
      <c r="B38" s="63" t="s">
        <v>193</v>
      </c>
      <c r="C38" s="32">
        <v>0.69835029248939362</v>
      </c>
      <c r="D38" s="32">
        <v>0.5615734759351777</v>
      </c>
      <c r="E38" s="46">
        <f t="shared" ref="E38:E55" si="3">SUMPRODUCT($C$18:$D$18,C38:D38)/$E$18</f>
        <v>0.67278959129133731</v>
      </c>
      <c r="J38" s="1"/>
    </row>
    <row r="39" spans="2:10" ht="15" customHeight="1" x14ac:dyDescent="0.25">
      <c r="B39" s="63" t="s">
        <v>258</v>
      </c>
      <c r="C39" s="32">
        <v>0.1187745713304045</v>
      </c>
      <c r="D39" s="32">
        <v>8.6816377439905931E-2</v>
      </c>
      <c r="E39" s="46">
        <f t="shared" si="3"/>
        <v>0.11280225916929504</v>
      </c>
      <c r="J39" s="1"/>
    </row>
    <row r="40" spans="2:10" ht="15" customHeight="1" x14ac:dyDescent="0.25">
      <c r="B40" s="63" t="s">
        <v>259</v>
      </c>
      <c r="C40" s="32">
        <v>4.8939036648151087E-2</v>
      </c>
      <c r="D40" s="32">
        <v>0.20470090554430412</v>
      </c>
      <c r="E40" s="46">
        <f t="shared" si="3"/>
        <v>7.8047643568588038E-2</v>
      </c>
      <c r="J40" s="1"/>
    </row>
    <row r="41" spans="2:10" ht="15" customHeight="1" x14ac:dyDescent="0.25">
      <c r="B41" s="63" t="s">
        <v>260</v>
      </c>
      <c r="C41" s="32">
        <v>9.9055824458259376E-2</v>
      </c>
      <c r="D41" s="32">
        <v>0.14690924108061221</v>
      </c>
      <c r="E41" s="46">
        <f t="shared" si="3"/>
        <v>0.10799861837907869</v>
      </c>
      <c r="J41" s="1"/>
    </row>
    <row r="42" spans="2:10" ht="15" customHeight="1" thickBot="1" x14ac:dyDescent="0.3">
      <c r="B42" s="63" t="s">
        <v>197</v>
      </c>
      <c r="C42" s="32">
        <v>1.8755200952665856E-2</v>
      </c>
      <c r="D42" s="32">
        <v>0</v>
      </c>
      <c r="E42" s="46">
        <f t="shared" si="3"/>
        <v>1.5250249605369595E-2</v>
      </c>
      <c r="J42" s="1"/>
    </row>
    <row r="43" spans="2:10" ht="15" customHeight="1" thickTop="1" x14ac:dyDescent="0.25">
      <c r="B43" s="70" t="s">
        <v>270</v>
      </c>
      <c r="C43" s="52"/>
      <c r="D43" s="52"/>
      <c r="E43" s="47"/>
      <c r="J43" s="1"/>
    </row>
    <row r="44" spans="2:10" ht="15" customHeight="1" x14ac:dyDescent="0.25">
      <c r="B44" s="63" t="s">
        <v>193</v>
      </c>
      <c r="C44" s="32">
        <v>0.56728183626721052</v>
      </c>
      <c r="D44" s="32">
        <v>0.53908846441026181</v>
      </c>
      <c r="E44" s="46">
        <f t="shared" si="3"/>
        <v>0.56201308991124077</v>
      </c>
      <c r="J44" s="1"/>
    </row>
    <row r="45" spans="2:10" ht="15" customHeight="1" x14ac:dyDescent="0.25">
      <c r="B45" s="63" t="s">
        <v>194</v>
      </c>
      <c r="C45" s="32">
        <v>0.19631210857247752</v>
      </c>
      <c r="D45" s="32">
        <v>0.27994963777930876</v>
      </c>
      <c r="E45" s="46">
        <f t="shared" si="3"/>
        <v>0.21194219813631907</v>
      </c>
      <c r="J45" s="1"/>
    </row>
    <row r="46" spans="2:10" ht="15" customHeight="1" x14ac:dyDescent="0.25">
      <c r="B46" s="63" t="s">
        <v>195</v>
      </c>
      <c r="C46" s="32">
        <v>0.17273597975038366</v>
      </c>
      <c r="D46" s="32">
        <v>0.18096189781042932</v>
      </c>
      <c r="E46" s="46">
        <f t="shared" si="3"/>
        <v>0.17427323027945399</v>
      </c>
      <c r="J46" s="1"/>
    </row>
    <row r="47" spans="2:10" ht="15" customHeight="1" x14ac:dyDescent="0.25">
      <c r="B47" s="63" t="s">
        <v>196</v>
      </c>
      <c r="C47" s="32">
        <v>6.8865986048255228E-3</v>
      </c>
      <c r="D47" s="32">
        <v>0</v>
      </c>
      <c r="E47" s="46">
        <f t="shared" si="3"/>
        <v>5.5996386240079925E-3</v>
      </c>
      <c r="J47" s="1"/>
    </row>
    <row r="48" spans="2:10" ht="15" customHeight="1" thickBot="1" x14ac:dyDescent="0.3">
      <c r="B48" s="63" t="s">
        <v>197</v>
      </c>
      <c r="C48" s="32">
        <v>4.9497942029172362E-2</v>
      </c>
      <c r="D48" s="32">
        <v>9.2016585392785247E-2</v>
      </c>
      <c r="E48" s="46">
        <f t="shared" si="3"/>
        <v>5.7443779384827115E-2</v>
      </c>
      <c r="J48" s="1"/>
    </row>
    <row r="49" spans="2:10" ht="15" customHeight="1" thickTop="1" x14ac:dyDescent="0.25">
      <c r="B49" s="70" t="s">
        <v>272</v>
      </c>
      <c r="C49" s="52"/>
      <c r="D49" s="52"/>
      <c r="E49" s="46"/>
      <c r="J49" s="1"/>
    </row>
    <row r="50" spans="2:10" ht="15" customHeight="1" x14ac:dyDescent="0.25">
      <c r="B50" s="63" t="s">
        <v>198</v>
      </c>
      <c r="C50" s="32">
        <v>0.24891230211114193</v>
      </c>
      <c r="D50" s="32">
        <v>0.44346879245541287</v>
      </c>
      <c r="E50" s="46">
        <f t="shared" si="3"/>
        <v>0.28527080526332793</v>
      </c>
      <c r="J50" s="1"/>
    </row>
    <row r="51" spans="2:10" ht="15" customHeight="1" x14ac:dyDescent="0.25">
      <c r="B51" s="63" t="s">
        <v>199</v>
      </c>
      <c r="C51" s="32">
        <v>0.21949003882137277</v>
      </c>
      <c r="D51" s="32">
        <v>0</v>
      </c>
      <c r="E51" s="46">
        <f t="shared" si="3"/>
        <v>0.17847198152480562</v>
      </c>
      <c r="J51" s="1"/>
    </row>
    <row r="52" spans="2:10" ht="15" customHeight="1" x14ac:dyDescent="0.25">
      <c r="B52" s="63" t="s">
        <v>200</v>
      </c>
      <c r="C52" s="32">
        <v>4.1680250054083885E-2</v>
      </c>
      <c r="D52" s="32">
        <v>0</v>
      </c>
      <c r="E52" s="46">
        <f t="shared" si="3"/>
        <v>3.3891090718953347E-2</v>
      </c>
      <c r="J52" s="1"/>
    </row>
    <row r="53" spans="2:10" ht="15" customHeight="1" x14ac:dyDescent="0.25">
      <c r="B53" s="63" t="s">
        <v>201</v>
      </c>
      <c r="C53" s="32">
        <v>1.2858261865787606E-2</v>
      </c>
      <c r="D53" s="32">
        <v>0</v>
      </c>
      <c r="E53" s="46">
        <f t="shared" si="3"/>
        <v>1.0455324015954837E-2</v>
      </c>
      <c r="J53" s="1"/>
    </row>
    <row r="54" spans="2:10" ht="14.25" customHeight="1" x14ac:dyDescent="0.25">
      <c r="B54" s="63" t="s">
        <v>202</v>
      </c>
      <c r="C54" s="32">
        <v>0.10313547890320579</v>
      </c>
      <c r="D54" s="32">
        <v>0.20869580909831884</v>
      </c>
      <c r="E54" s="46">
        <f t="shared" si="3"/>
        <v>0.12286247742869</v>
      </c>
      <c r="J54" s="1"/>
    </row>
    <row r="55" spans="2:10" ht="15" customHeight="1" thickBot="1" x14ac:dyDescent="0.3">
      <c r="B55" s="75" t="s">
        <v>203</v>
      </c>
      <c r="C55" s="76">
        <v>0.38048214122421942</v>
      </c>
      <c r="D55" s="76">
        <v>0.34783539844626843</v>
      </c>
      <c r="E55" s="46">
        <f t="shared" si="3"/>
        <v>0.37438115380354614</v>
      </c>
      <c r="J55" s="1"/>
    </row>
    <row r="56" spans="2:10" s="1" customFormat="1" ht="15" customHeight="1" x14ac:dyDescent="0.25">
      <c r="B56" s="43"/>
      <c r="C56" s="18"/>
      <c r="D56" s="18"/>
      <c r="E56" s="18"/>
      <c r="F56" s="18"/>
      <c r="G56"/>
      <c r="H56"/>
      <c r="I56"/>
    </row>
    <row r="57" spans="2:10" ht="15" customHeight="1" x14ac:dyDescent="0.25">
      <c r="J57" s="1"/>
    </row>
    <row r="58" spans="2:10" ht="15" customHeight="1" x14ac:dyDescent="0.25">
      <c r="J58" s="1"/>
    </row>
    <row r="59" spans="2:10" ht="15" customHeight="1" x14ac:dyDescent="0.25">
      <c r="B59" s="3" t="s">
        <v>190</v>
      </c>
      <c r="C59" s="1"/>
      <c r="D59" s="1"/>
      <c r="E59" s="1"/>
      <c r="F59" s="1"/>
      <c r="G59" s="1"/>
      <c r="H59" s="1"/>
      <c r="I59" s="1"/>
      <c r="J59" s="1"/>
    </row>
    <row r="60" spans="2:10" ht="15" customHeight="1" thickBot="1" x14ac:dyDescent="0.3">
      <c r="B60" s="2"/>
      <c r="C60" s="1"/>
      <c r="D60" s="1"/>
      <c r="E60" s="1"/>
      <c r="F60" s="1"/>
      <c r="G60" s="1"/>
      <c r="H60" s="1"/>
      <c r="I60" s="1"/>
      <c r="J60" s="1"/>
    </row>
    <row r="61" spans="2:10" ht="30" customHeight="1" thickBot="1" x14ac:dyDescent="0.3">
      <c r="B61" s="62" t="s">
        <v>39</v>
      </c>
      <c r="C61" s="60" t="s">
        <v>106</v>
      </c>
      <c r="D61" s="60" t="s">
        <v>107</v>
      </c>
      <c r="E61" s="60" t="s">
        <v>108</v>
      </c>
      <c r="F61" s="60" t="s">
        <v>109</v>
      </c>
      <c r="G61" s="60" t="s">
        <v>110</v>
      </c>
      <c r="H61" s="61" t="s">
        <v>1</v>
      </c>
      <c r="I61" s="1"/>
      <c r="J61" s="1"/>
    </row>
    <row r="62" spans="2:10" ht="15" customHeight="1" thickTop="1" thickBot="1" x14ac:dyDescent="0.3">
      <c r="B62" s="85" t="s">
        <v>67</v>
      </c>
      <c r="C62" s="86">
        <v>433.44626342715321</v>
      </c>
      <c r="D62" s="86">
        <v>458.21150784912834</v>
      </c>
      <c r="E62" s="86">
        <v>473.67013118092632</v>
      </c>
      <c r="F62" s="86">
        <v>465.30054234154483</v>
      </c>
      <c r="G62" s="86">
        <v>461.5599324964661</v>
      </c>
      <c r="H62" s="64">
        <v>2292.1883772952187</v>
      </c>
      <c r="I62" s="1"/>
      <c r="J62" s="1"/>
    </row>
    <row r="63" spans="2:10" ht="15" customHeight="1" thickTop="1" x14ac:dyDescent="0.25">
      <c r="B63" s="121" t="s">
        <v>228</v>
      </c>
      <c r="C63" s="120">
        <v>433.44626342715316</v>
      </c>
      <c r="D63" s="120">
        <v>458.2115078491284</v>
      </c>
      <c r="E63" s="120">
        <v>473.67013118092643</v>
      </c>
      <c r="F63" s="120">
        <v>465.30054234154483</v>
      </c>
      <c r="G63" s="120">
        <v>622.56721744980382</v>
      </c>
      <c r="H63" s="119">
        <v>2453.1956622485568</v>
      </c>
      <c r="I63" s="1"/>
      <c r="J63" s="1"/>
    </row>
    <row r="64" spans="2:10" ht="15" customHeight="1" x14ac:dyDescent="0.25">
      <c r="B64" s="114" t="s">
        <v>185</v>
      </c>
      <c r="C64" s="115"/>
      <c r="D64" s="115"/>
      <c r="E64" s="115"/>
      <c r="F64" s="115"/>
      <c r="G64" s="115"/>
      <c r="H64" s="64"/>
      <c r="J64" s="1"/>
    </row>
    <row r="65" spans="2:10" ht="15" customHeight="1" x14ac:dyDescent="0.25">
      <c r="B65" s="63" t="s">
        <v>186</v>
      </c>
      <c r="C65" s="32">
        <v>0.21035734358793579</v>
      </c>
      <c r="D65" s="32">
        <v>0.85619745687467363</v>
      </c>
      <c r="E65" s="32">
        <v>0.89319173992957079</v>
      </c>
      <c r="F65" s="32">
        <v>0.9064755828471156</v>
      </c>
      <c r="G65" s="32">
        <v>0.99281193367151388</v>
      </c>
      <c r="H65" s="81">
        <v>0.8632715669090596</v>
      </c>
      <c r="J65" s="1"/>
    </row>
    <row r="66" spans="2:10" ht="15" customHeight="1" x14ac:dyDescent="0.25">
      <c r="B66" s="63" t="s">
        <v>187</v>
      </c>
      <c r="C66" s="32">
        <v>0.29143045585627425</v>
      </c>
      <c r="D66" s="32">
        <v>0.14380254312532637</v>
      </c>
      <c r="E66" s="32">
        <v>6.3013874366618719E-2</v>
      </c>
      <c r="F66" s="32">
        <v>6.5311417973522704E-2</v>
      </c>
      <c r="G66" s="32">
        <v>7.1880663284860881E-3</v>
      </c>
      <c r="H66" s="81">
        <v>9.2764623381873704E-2</v>
      </c>
      <c r="J66" s="1"/>
    </row>
    <row r="67" spans="2:10" ht="15" customHeight="1" thickBot="1" x14ac:dyDescent="0.3">
      <c r="B67" s="63" t="s">
        <v>188</v>
      </c>
      <c r="C67" s="32">
        <v>9.7214498204746147E-2</v>
      </c>
      <c r="D67" s="32">
        <v>0</v>
      </c>
      <c r="E67" s="32">
        <v>4.3794385703810487E-2</v>
      </c>
      <c r="F67" s="32">
        <v>2.821299917936165E-2</v>
      </c>
      <c r="G67" s="32">
        <v>0</v>
      </c>
      <c r="H67" s="81">
        <v>4.3963809709066687E-2</v>
      </c>
      <c r="J67" s="1"/>
    </row>
    <row r="68" spans="2:10" ht="15" customHeight="1" thickTop="1" x14ac:dyDescent="0.25">
      <c r="B68" s="70" t="s">
        <v>177</v>
      </c>
      <c r="C68" s="52">
        <v>1.5080292036955E-2</v>
      </c>
      <c r="D68" s="52"/>
      <c r="E68" s="52"/>
      <c r="F68" s="52"/>
      <c r="G68" s="52"/>
      <c r="H68" s="64"/>
      <c r="J68" s="1"/>
    </row>
    <row r="69" spans="2:10" ht="15" customHeight="1" x14ac:dyDescent="0.25">
      <c r="B69" s="63" t="s">
        <v>267</v>
      </c>
      <c r="C69" s="16">
        <v>0.38591741031408872</v>
      </c>
      <c r="D69" s="16">
        <v>187342.6856158528</v>
      </c>
      <c r="E69" s="16">
        <v>388639.74578100664</v>
      </c>
      <c r="F69" s="16">
        <v>1643581.7509227765</v>
      </c>
      <c r="G69" s="16">
        <v>1680775.8339587441</v>
      </c>
      <c r="H69" s="64">
        <v>861336.25087326171</v>
      </c>
      <c r="J69" s="1"/>
    </row>
    <row r="70" spans="2:10" ht="15" customHeight="1" x14ac:dyDescent="0.25">
      <c r="B70" s="63" t="s">
        <v>178</v>
      </c>
      <c r="C70" s="101">
        <v>1.0719226875988181</v>
      </c>
      <c r="D70" s="101">
        <v>1.012474060929192</v>
      </c>
      <c r="E70" s="101">
        <v>1.2147222842048444</v>
      </c>
      <c r="F70" s="101">
        <v>1.3554316455970825</v>
      </c>
      <c r="G70" s="101">
        <v>1.6677797229120193</v>
      </c>
      <c r="H70" s="100">
        <v>1.2933798650834949</v>
      </c>
      <c r="J70" s="1"/>
    </row>
    <row r="71" spans="2:10" ht="15" customHeight="1" x14ac:dyDescent="0.25">
      <c r="B71" s="63" t="s">
        <v>179</v>
      </c>
      <c r="C71" s="101">
        <v>3.3886962150340443</v>
      </c>
      <c r="D71" s="101">
        <v>4.3636778295255239</v>
      </c>
      <c r="E71" s="101">
        <v>6.4792253241458955</v>
      </c>
      <c r="F71" s="101">
        <v>8.8412656119984163</v>
      </c>
      <c r="G71" s="101">
        <v>13.345757046822779</v>
      </c>
      <c r="H71" s="100">
        <v>7.7286118775547523</v>
      </c>
      <c r="J71" s="1"/>
    </row>
    <row r="72" spans="2:10" ht="15" customHeight="1" x14ac:dyDescent="0.25">
      <c r="B72" s="63" t="s">
        <v>180</v>
      </c>
      <c r="C72" s="101">
        <v>1.4112943737467067</v>
      </c>
      <c r="D72" s="101">
        <v>1.3781393901049146</v>
      </c>
      <c r="E72" s="101">
        <v>1.463721703984842</v>
      </c>
      <c r="F72" s="101">
        <v>1.847989933797382</v>
      </c>
      <c r="G72" s="101">
        <v>2.2671074089549355</v>
      </c>
      <c r="H72" s="100">
        <v>1.7152395900762054</v>
      </c>
    </row>
    <row r="73" spans="2:10" ht="15" customHeight="1" thickBot="1" x14ac:dyDescent="0.3">
      <c r="B73" s="63" t="s">
        <v>268</v>
      </c>
      <c r="C73" s="146">
        <v>0.78950215439046012</v>
      </c>
      <c r="D73" s="146">
        <v>0.57755385328224984</v>
      </c>
      <c r="E73" s="146">
        <v>1.2220400169101788</v>
      </c>
      <c r="F73" s="146">
        <v>1.270913596119682</v>
      </c>
      <c r="G73" s="146">
        <v>1.8370870033000373</v>
      </c>
      <c r="H73" s="107">
        <v>1.1451829180625428</v>
      </c>
    </row>
    <row r="74" spans="2:10" ht="15" customHeight="1" thickTop="1" x14ac:dyDescent="0.25">
      <c r="B74" s="70" t="s">
        <v>181</v>
      </c>
      <c r="C74" s="52"/>
      <c r="D74" s="52"/>
      <c r="E74" s="52"/>
      <c r="F74" s="52"/>
      <c r="G74" s="52"/>
      <c r="H74" s="64"/>
    </row>
    <row r="75" spans="2:10" ht="15" customHeight="1" x14ac:dyDescent="0.25">
      <c r="B75" s="63" t="s">
        <v>182</v>
      </c>
      <c r="C75" s="101">
        <v>1.9997916926937744</v>
      </c>
      <c r="D75" s="101">
        <v>2.2483595299122485</v>
      </c>
      <c r="E75" s="101">
        <v>2.785468624577899</v>
      </c>
      <c r="F75" s="101">
        <v>2.7208288410760648</v>
      </c>
      <c r="G75" s="101">
        <v>6.2581684006146565</v>
      </c>
      <c r="H75" s="100">
        <v>3.2156792735469373</v>
      </c>
    </row>
    <row r="76" spans="2:10" ht="15" customHeight="1" x14ac:dyDescent="0.25">
      <c r="B76" s="63" t="s">
        <v>183</v>
      </c>
      <c r="C76" s="101">
        <v>29.848610713759363</v>
      </c>
      <c r="D76" s="101">
        <v>47.406296841667348</v>
      </c>
      <c r="E76" s="101">
        <v>70.346190268332109</v>
      </c>
      <c r="F76" s="101">
        <v>123.10881298682035</v>
      </c>
      <c r="G76" s="101">
        <v>321.18431882830714</v>
      </c>
      <c r="H76" s="64">
        <v>119.32229540491025</v>
      </c>
    </row>
    <row r="77" spans="2:10" ht="15" customHeight="1" thickBot="1" x14ac:dyDescent="0.3">
      <c r="B77" s="75" t="s">
        <v>184</v>
      </c>
      <c r="C77" s="78">
        <v>1104.6722710074496</v>
      </c>
      <c r="D77" s="78">
        <v>1592.4266000847679</v>
      </c>
      <c r="E77" s="78">
        <v>2251.895012367027</v>
      </c>
      <c r="F77" s="78">
        <v>4584.4998880582916</v>
      </c>
      <c r="G77" s="78">
        <v>8550.8475623757731</v>
      </c>
      <c r="H77" s="103">
        <v>3645.0052091583252</v>
      </c>
    </row>
    <row r="78" spans="2:10" ht="15" customHeight="1" thickBot="1" x14ac:dyDescent="0.3">
      <c r="B78" s="63" t="s">
        <v>269</v>
      </c>
      <c r="C78" s="16">
        <v>0</v>
      </c>
      <c r="D78" s="16">
        <v>14.55077104988165</v>
      </c>
      <c r="E78" s="16">
        <v>34.304792921649344</v>
      </c>
      <c r="F78" s="16">
        <v>158.23675206308491</v>
      </c>
      <c r="G78" s="16">
        <v>229.71996170346603</v>
      </c>
      <c r="H78" s="103">
        <v>436.81227773808195</v>
      </c>
    </row>
    <row r="79" spans="2:10" ht="15" customHeight="1" thickBot="1" x14ac:dyDescent="0.3">
      <c r="B79" s="75" t="s">
        <v>192</v>
      </c>
      <c r="C79" s="78">
        <v>0</v>
      </c>
      <c r="D79" s="78">
        <v>76.047946545098583</v>
      </c>
      <c r="E79" s="78">
        <v>121.95808960237075</v>
      </c>
      <c r="F79" s="78">
        <v>266.29479742856546</v>
      </c>
      <c r="G79" s="78">
        <v>261.58980510606153</v>
      </c>
      <c r="H79" s="103">
        <v>725.89063868209632</v>
      </c>
    </row>
    <row r="80" spans="2:10" ht="15" customHeight="1" thickTop="1" x14ac:dyDescent="0.25">
      <c r="B80" s="121" t="s">
        <v>227</v>
      </c>
      <c r="C80" s="120">
        <v>86.768915635346133</v>
      </c>
      <c r="D80" s="120">
        <v>50.891163493021466</v>
      </c>
      <c r="E80" s="120">
        <v>94.863636644761925</v>
      </c>
      <c r="F80" s="120">
        <v>122.77182684587454</v>
      </c>
      <c r="G80" s="120">
        <v>312.2489418416987</v>
      </c>
      <c r="H80" s="119">
        <v>678.4851071028155</v>
      </c>
    </row>
    <row r="81" spans="2:8" ht="15" customHeight="1" x14ac:dyDescent="0.25">
      <c r="B81" s="114" t="s">
        <v>271</v>
      </c>
      <c r="C81" s="115"/>
      <c r="D81" s="115"/>
      <c r="E81" s="115"/>
      <c r="F81" s="115"/>
      <c r="G81" s="115"/>
      <c r="H81" s="64"/>
    </row>
    <row r="82" spans="2:8" ht="15" customHeight="1" x14ac:dyDescent="0.25">
      <c r="B82" s="63" t="s">
        <v>193</v>
      </c>
      <c r="C82" s="32">
        <v>0.32241577185458753</v>
      </c>
      <c r="D82" s="32">
        <v>0.44845410772204547</v>
      </c>
      <c r="E82" s="32">
        <v>0.6356285541835982</v>
      </c>
      <c r="F82" s="32">
        <v>0.85971184612133045</v>
      </c>
      <c r="G82" s="32">
        <v>0.82362432724627399</v>
      </c>
      <c r="H82" s="81">
        <v>0.69835029248939362</v>
      </c>
    </row>
    <row r="83" spans="2:8" ht="15" customHeight="1" x14ac:dyDescent="0.25">
      <c r="B83" s="63" t="s">
        <v>258</v>
      </c>
      <c r="C83" s="32">
        <v>0.21280009790826621</v>
      </c>
      <c r="D83" s="32">
        <v>0</v>
      </c>
      <c r="E83" s="32">
        <v>0.14672625199980052</v>
      </c>
      <c r="F83" s="32">
        <v>9.1437404049122151E-2</v>
      </c>
      <c r="G83" s="32">
        <v>0.11842288654812896</v>
      </c>
      <c r="H83" s="81">
        <v>0.1187745713304045</v>
      </c>
    </row>
    <row r="84" spans="2:8" ht="15" customHeight="1" x14ac:dyDescent="0.25">
      <c r="B84" s="63" t="s">
        <v>259</v>
      </c>
      <c r="C84" s="32">
        <v>0</v>
      </c>
      <c r="D84" s="32">
        <v>0.29688280469998135</v>
      </c>
      <c r="E84" s="32">
        <v>0</v>
      </c>
      <c r="F84" s="32">
        <v>0</v>
      </c>
      <c r="G84" s="32">
        <v>5.7952786205597108E-2</v>
      </c>
      <c r="H84" s="81">
        <v>4.8939036648151087E-2</v>
      </c>
    </row>
    <row r="85" spans="2:8" ht="15" customHeight="1" x14ac:dyDescent="0.25">
      <c r="B85" s="63" t="s">
        <v>260</v>
      </c>
      <c r="C85" s="32">
        <v>0.46478413023714621</v>
      </c>
      <c r="D85" s="32">
        <v>0.25466308757797324</v>
      </c>
      <c r="E85" s="32">
        <v>0.14672625199980052</v>
      </c>
      <c r="F85" s="32">
        <v>0</v>
      </c>
      <c r="G85" s="32">
        <v>0</v>
      </c>
      <c r="H85" s="81">
        <v>9.9055824458259376E-2</v>
      </c>
    </row>
    <row r="86" spans="2:8" ht="15" customHeight="1" thickBot="1" x14ac:dyDescent="0.3">
      <c r="B86" s="63" t="s">
        <v>197</v>
      </c>
      <c r="C86" s="32">
        <v>0</v>
      </c>
      <c r="D86" s="32">
        <v>0</v>
      </c>
      <c r="E86" s="32">
        <v>7.0918941816800724E-2</v>
      </c>
      <c r="F86" s="32">
        <v>4.8850749829547367E-2</v>
      </c>
      <c r="G86" s="32">
        <v>0</v>
      </c>
      <c r="H86" s="81">
        <v>1.8755200952665856E-2</v>
      </c>
    </row>
    <row r="87" spans="2:8" ht="15" customHeight="1" thickTop="1" x14ac:dyDescent="0.25">
      <c r="B87" s="70" t="s">
        <v>270</v>
      </c>
      <c r="C87" s="52"/>
      <c r="D87" s="52"/>
      <c r="E87" s="52"/>
      <c r="F87" s="52"/>
      <c r="G87" s="52"/>
      <c r="H87" s="64"/>
    </row>
    <row r="88" spans="2:8" ht="15" customHeight="1" x14ac:dyDescent="0.25">
      <c r="B88" s="63" t="s">
        <v>193</v>
      </c>
      <c r="C88" s="32">
        <v>0.21065223335040431</v>
      </c>
      <c r="D88" s="32">
        <v>0.6330235386444637</v>
      </c>
      <c r="E88" s="32">
        <v>0.6356285541835982</v>
      </c>
      <c r="F88" s="32">
        <v>0.65259908132126643</v>
      </c>
      <c r="G88" s="32">
        <v>0.5983695194256673</v>
      </c>
      <c r="H88" s="81">
        <v>0.56728183626721052</v>
      </c>
    </row>
    <row r="89" spans="2:8" ht="15" customHeight="1" x14ac:dyDescent="0.25">
      <c r="B89" s="63" t="s">
        <v>194</v>
      </c>
      <c r="C89" s="32">
        <v>0.37389298862132925</v>
      </c>
      <c r="D89" s="32">
        <v>0.36697646135553635</v>
      </c>
      <c r="E89" s="32">
        <v>0.21764519381660125</v>
      </c>
      <c r="F89" s="32">
        <v>0.17112960301493724</v>
      </c>
      <c r="G89" s="32">
        <v>0.12345252643937564</v>
      </c>
      <c r="H89" s="81">
        <v>0.19631210857247752</v>
      </c>
    </row>
    <row r="90" spans="2:8" ht="15" customHeight="1" x14ac:dyDescent="0.25">
      <c r="B90" s="63" t="s">
        <v>195</v>
      </c>
      <c r="C90" s="32">
        <v>0.21280009790826621</v>
      </c>
      <c r="D90" s="32">
        <v>0</v>
      </c>
      <c r="E90" s="32">
        <v>0.14672625199980052</v>
      </c>
      <c r="F90" s="32">
        <v>9.4449296218287571E-2</v>
      </c>
      <c r="G90" s="32">
        <v>0.23118196317132411</v>
      </c>
      <c r="H90" s="81">
        <v>0.17273597975038366</v>
      </c>
    </row>
    <row r="91" spans="2:8" ht="15" customHeight="1" x14ac:dyDescent="0.25">
      <c r="B91" s="63" t="s">
        <v>196</v>
      </c>
      <c r="C91" s="32">
        <v>0</v>
      </c>
      <c r="D91" s="32">
        <v>0</v>
      </c>
      <c r="E91" s="32">
        <v>0</v>
      </c>
      <c r="F91" s="32">
        <v>0</v>
      </c>
      <c r="G91" s="32">
        <v>1.496387646475339E-2</v>
      </c>
      <c r="H91" s="81">
        <v>6.8865986048255228E-3</v>
      </c>
    </row>
    <row r="92" spans="2:8" ht="15" customHeight="1" thickBot="1" x14ac:dyDescent="0.3">
      <c r="B92" s="63" t="s">
        <v>197</v>
      </c>
      <c r="C92" s="32">
        <v>0.20265468012000018</v>
      </c>
      <c r="D92" s="32">
        <v>0</v>
      </c>
      <c r="E92" s="32">
        <v>0</v>
      </c>
      <c r="F92" s="32">
        <v>4.4853682827066449E-2</v>
      </c>
      <c r="G92" s="32">
        <v>3.2032114498879577E-2</v>
      </c>
      <c r="H92" s="81">
        <v>4.9497942029172362E-2</v>
      </c>
    </row>
    <row r="93" spans="2:8" ht="15" customHeight="1" thickTop="1" x14ac:dyDescent="0.25">
      <c r="B93" s="70" t="s">
        <v>272</v>
      </c>
      <c r="C93" s="52"/>
      <c r="D93" s="52"/>
      <c r="E93" s="52"/>
      <c r="F93" s="52"/>
      <c r="G93" s="52"/>
      <c r="H93" s="64"/>
    </row>
    <row r="94" spans="2:8" ht="15" customHeight="1" x14ac:dyDescent="0.25">
      <c r="B94" s="63" t="s">
        <v>198</v>
      </c>
      <c r="C94" s="32">
        <v>0.41330691347040449</v>
      </c>
      <c r="D94" s="32">
        <v>0.18456943092241829</v>
      </c>
      <c r="E94" s="32">
        <v>0.35704322767149194</v>
      </c>
      <c r="F94" s="32">
        <v>0.23224217613393711</v>
      </c>
      <c r="G94" s="32">
        <v>0.1961413497628573</v>
      </c>
      <c r="H94" s="81">
        <v>0.24891230211114193</v>
      </c>
    </row>
    <row r="95" spans="2:8" ht="15" customHeight="1" x14ac:dyDescent="0.25">
      <c r="B95" s="63" t="s">
        <v>199</v>
      </c>
      <c r="C95" s="32">
        <v>0.37389298862132925</v>
      </c>
      <c r="D95" s="32">
        <v>0.75382229629370512</v>
      </c>
      <c r="E95" s="32">
        <v>0</v>
      </c>
      <c r="F95" s="32">
        <v>9.1437404049122151E-2</v>
      </c>
      <c r="G95" s="32">
        <v>0.2142188282667645</v>
      </c>
      <c r="H95" s="81">
        <v>0.21949003882137277</v>
      </c>
    </row>
    <row r="96" spans="2:8" ht="15" customHeight="1" x14ac:dyDescent="0.25">
      <c r="B96" s="63" t="s">
        <v>200</v>
      </c>
      <c r="C96" s="32">
        <v>0.21280009790826621</v>
      </c>
      <c r="D96" s="32">
        <v>0</v>
      </c>
      <c r="E96" s="32">
        <v>0</v>
      </c>
      <c r="F96" s="32">
        <v>0</v>
      </c>
      <c r="G96" s="32">
        <v>3.1433237600521365E-2</v>
      </c>
      <c r="H96" s="81">
        <v>4.1680250054083885E-2</v>
      </c>
    </row>
    <row r="97" spans="2:9" ht="15" customHeight="1" x14ac:dyDescent="0.25">
      <c r="B97" s="63" t="s">
        <v>201</v>
      </c>
      <c r="C97" s="32">
        <v>0</v>
      </c>
      <c r="D97" s="32">
        <v>0</v>
      </c>
      <c r="E97" s="32">
        <v>0</v>
      </c>
      <c r="F97" s="32">
        <v>0</v>
      </c>
      <c r="G97" s="32">
        <v>2.7939691733488217E-2</v>
      </c>
      <c r="H97" s="81">
        <v>1.2858261865787606E-2</v>
      </c>
    </row>
    <row r="98" spans="2:9" ht="15" customHeight="1" x14ac:dyDescent="0.25">
      <c r="B98" s="63" t="s">
        <v>202</v>
      </c>
      <c r="C98" s="32">
        <v>0</v>
      </c>
      <c r="D98" s="32">
        <v>0.12308885185314745</v>
      </c>
      <c r="E98" s="32">
        <v>0.10393857301319408</v>
      </c>
      <c r="F98" s="32">
        <v>0.14806557719884283</v>
      </c>
      <c r="G98" s="32">
        <v>0.11424691762321765</v>
      </c>
      <c r="H98" s="81">
        <v>0.10313547890320579</v>
      </c>
    </row>
    <row r="99" spans="2:9" ht="15" customHeight="1" thickBot="1" x14ac:dyDescent="0.3">
      <c r="B99" s="75" t="s">
        <v>203</v>
      </c>
      <c r="C99" s="76">
        <v>0</v>
      </c>
      <c r="D99" s="76">
        <v>0.12308885185314745</v>
      </c>
      <c r="E99" s="76">
        <v>0.53901819931531392</v>
      </c>
      <c r="F99" s="76">
        <v>0.57710559244764525</v>
      </c>
      <c r="G99" s="76">
        <v>0.41601997501315091</v>
      </c>
      <c r="H99" s="81">
        <v>0.38048214122421942</v>
      </c>
    </row>
    <row r="100" spans="2:9" ht="15" customHeight="1" x14ac:dyDescent="0.25">
      <c r="B100" s="43"/>
      <c r="C100" s="26"/>
      <c r="D100" s="26"/>
      <c r="E100" s="26"/>
      <c r="F100" s="26"/>
      <c r="G100" s="26"/>
    </row>
    <row r="101" spans="2:9" ht="15" customHeight="1" x14ac:dyDescent="0.25">
      <c r="B101" s="3" t="s">
        <v>189</v>
      </c>
      <c r="C101" s="1"/>
      <c r="D101" s="1"/>
      <c r="E101" s="1"/>
      <c r="F101" s="1"/>
      <c r="G101" s="1"/>
      <c r="H101" s="1"/>
      <c r="I101" s="1"/>
    </row>
    <row r="102" spans="2:9" ht="15" customHeight="1" thickBot="1" x14ac:dyDescent="0.3">
      <c r="B102" s="2"/>
      <c r="C102" s="1"/>
      <c r="D102" s="1"/>
      <c r="E102" s="1"/>
      <c r="F102" s="1"/>
      <c r="G102" s="1"/>
      <c r="H102" s="1"/>
      <c r="I102" s="1"/>
    </row>
    <row r="103" spans="2:9" ht="25.5" customHeight="1" thickBot="1" x14ac:dyDescent="0.3">
      <c r="B103" s="62" t="s">
        <v>43</v>
      </c>
      <c r="C103" s="60" t="s">
        <v>106</v>
      </c>
      <c r="D103" s="60" t="s">
        <v>107</v>
      </c>
      <c r="E103" s="60" t="s">
        <v>111</v>
      </c>
      <c r="F103" s="61" t="s">
        <v>1</v>
      </c>
      <c r="G103" s="1"/>
      <c r="H103" s="1"/>
      <c r="I103" s="1"/>
    </row>
    <row r="104" spans="2:9" ht="15" customHeight="1" thickTop="1" thickBot="1" x14ac:dyDescent="0.3">
      <c r="B104" s="85" t="s">
        <v>67</v>
      </c>
      <c r="C104" s="86">
        <v>315.0811062770473</v>
      </c>
      <c r="D104" s="86">
        <v>128.49398570163896</v>
      </c>
      <c r="E104" s="86">
        <v>83.236530726094898</v>
      </c>
      <c r="F104" s="64">
        <v>526.81162270478114</v>
      </c>
      <c r="G104" s="1"/>
      <c r="H104" s="1"/>
      <c r="I104" s="1"/>
    </row>
    <row r="105" spans="2:9" ht="15" customHeight="1" thickTop="1" x14ac:dyDescent="0.25">
      <c r="B105" s="121" t="s">
        <v>228</v>
      </c>
      <c r="C105" s="120">
        <v>315.08110627704724</v>
      </c>
      <c r="D105" s="120">
        <v>128.49398570163893</v>
      </c>
      <c r="E105" s="120">
        <v>83.236530726094898</v>
      </c>
      <c r="F105" s="64">
        <v>526.81162270478103</v>
      </c>
    </row>
    <row r="106" spans="2:9" ht="15" customHeight="1" x14ac:dyDescent="0.25">
      <c r="B106" s="114" t="s">
        <v>185</v>
      </c>
      <c r="C106" s="115"/>
      <c r="D106" s="115"/>
      <c r="E106" s="115"/>
      <c r="F106" s="64"/>
    </row>
    <row r="107" spans="2:9" ht="15" customHeight="1" x14ac:dyDescent="0.25">
      <c r="B107" s="63" t="s">
        <v>186</v>
      </c>
      <c r="C107" s="32">
        <v>0.35901784469909193</v>
      </c>
      <c r="D107" s="32">
        <v>0.74463078620975254</v>
      </c>
      <c r="E107" s="32">
        <v>0.80100807161417975</v>
      </c>
      <c r="F107" s="81">
        <v>0.52290693365427676</v>
      </c>
    </row>
    <row r="108" spans="2:9" ht="15" customHeight="1" x14ac:dyDescent="0.25">
      <c r="B108" s="63" t="s">
        <v>187</v>
      </c>
      <c r="C108" s="32">
        <v>0.29427306203635911</v>
      </c>
      <c r="D108" s="32">
        <v>0.17134283344374956</v>
      </c>
      <c r="E108" s="32">
        <v>0.19899192838582014</v>
      </c>
      <c r="F108" s="81">
        <v>0.24923482631562913</v>
      </c>
    </row>
    <row r="109" spans="2:9" ht="15" customHeight="1" thickBot="1" x14ac:dyDescent="0.3">
      <c r="B109" s="63" t="s">
        <v>188</v>
      </c>
      <c r="C109" s="32">
        <v>0.34670909326454885</v>
      </c>
      <c r="D109" s="32">
        <v>8.4026380346497925E-2</v>
      </c>
      <c r="E109" s="32">
        <v>0</v>
      </c>
      <c r="F109" s="81">
        <v>0.22785824003009414</v>
      </c>
    </row>
    <row r="110" spans="2:9" ht="15" customHeight="1" thickTop="1" x14ac:dyDescent="0.25">
      <c r="B110" s="70" t="s">
        <v>177</v>
      </c>
      <c r="C110" s="52"/>
      <c r="D110" s="52"/>
      <c r="E110" s="52"/>
      <c r="F110" s="64"/>
    </row>
    <row r="111" spans="2:9" ht="15" customHeight="1" x14ac:dyDescent="0.25">
      <c r="B111" s="63" t="s">
        <v>267</v>
      </c>
      <c r="C111" s="16">
        <v>53796.680121286619</v>
      </c>
      <c r="D111" s="16">
        <v>173615.5297628541</v>
      </c>
      <c r="E111" s="16">
        <v>713521.93042561016</v>
      </c>
      <c r="F111" s="64">
        <v>187258.50896132216</v>
      </c>
    </row>
    <row r="112" spans="2:9" ht="15" customHeight="1" x14ac:dyDescent="0.25">
      <c r="B112" s="63" t="s">
        <v>178</v>
      </c>
      <c r="C112" s="101">
        <v>1.0358544008629267</v>
      </c>
      <c r="D112" s="101">
        <v>1.0861978718482024</v>
      </c>
      <c r="E112" s="101">
        <v>1.3123462731027691</v>
      </c>
      <c r="F112" s="100">
        <v>1.0918194862738877</v>
      </c>
    </row>
    <row r="113" spans="2:6" ht="15" customHeight="1" x14ac:dyDescent="0.25">
      <c r="B113" s="63" t="s">
        <v>179</v>
      </c>
      <c r="C113" s="101">
        <v>2.3667743447906719</v>
      </c>
      <c r="D113" s="101">
        <v>3.8879703091038724</v>
      </c>
      <c r="E113" s="101">
        <v>12.525172118327767</v>
      </c>
      <c r="F113" s="100">
        <v>4.3428399364113357</v>
      </c>
    </row>
    <row r="114" spans="2:6" ht="15" customHeight="1" x14ac:dyDescent="0.25">
      <c r="B114" s="63" t="s">
        <v>180</v>
      </c>
      <c r="C114" s="101">
        <v>1.1899442323608798</v>
      </c>
      <c r="D114" s="101">
        <v>1.5434649210781723</v>
      </c>
      <c r="E114" s="101">
        <v>2.1077302228043786</v>
      </c>
      <c r="F114" s="100">
        <v>1.421181735226432</v>
      </c>
    </row>
    <row r="115" spans="2:6" ht="15" customHeight="1" thickBot="1" x14ac:dyDescent="0.3">
      <c r="B115" s="63" t="s">
        <v>268</v>
      </c>
      <c r="C115" s="101">
        <v>0.32869357997901866</v>
      </c>
      <c r="D115" s="101">
        <v>0.51828185324152143</v>
      </c>
      <c r="E115" s="101">
        <v>1.3598431400623723</v>
      </c>
      <c r="F115" s="100">
        <v>0.53785803301276847</v>
      </c>
    </row>
    <row r="116" spans="2:6" ht="15" customHeight="1" thickTop="1" x14ac:dyDescent="0.25">
      <c r="B116" s="70" t="s">
        <v>181</v>
      </c>
      <c r="C116" s="52"/>
      <c r="D116" s="52"/>
      <c r="E116" s="52"/>
      <c r="F116" s="64"/>
    </row>
    <row r="117" spans="2:6" ht="15" customHeight="1" x14ac:dyDescent="0.25">
      <c r="B117" s="63" t="s">
        <v>182</v>
      </c>
      <c r="C117" s="101">
        <v>1.7553715048165797</v>
      </c>
      <c r="D117" s="101">
        <v>1.9759060747373902</v>
      </c>
      <c r="E117" s="101">
        <v>1.9816161343018999</v>
      </c>
      <c r="F117" s="100">
        <v>1.8449086028891553</v>
      </c>
    </row>
    <row r="118" spans="2:6" ht="15" customHeight="1" x14ac:dyDescent="0.25">
      <c r="B118" s="63" t="s">
        <v>183</v>
      </c>
      <c r="C118" s="101">
        <v>19.50343303199891</v>
      </c>
      <c r="D118" s="101">
        <v>43.339746658190528</v>
      </c>
      <c r="E118" s="101">
        <v>153.61202490773016</v>
      </c>
      <c r="F118" s="64">
        <v>46.506551903074204</v>
      </c>
    </row>
    <row r="119" spans="2:6" ht="15" customHeight="1" thickBot="1" x14ac:dyDescent="0.3">
      <c r="B119" s="75" t="s">
        <v>184</v>
      </c>
      <c r="C119" s="78">
        <v>227.85402570141858</v>
      </c>
      <c r="D119" s="78">
        <v>542.10744235381185</v>
      </c>
      <c r="E119" s="78">
        <v>2362.1211642949856</v>
      </c>
      <c r="F119" s="103">
        <v>641.71859680911132</v>
      </c>
    </row>
    <row r="120" spans="2:6" ht="15" customHeight="1" thickBot="1" x14ac:dyDescent="0.3">
      <c r="B120" s="63" t="s">
        <v>269</v>
      </c>
      <c r="C120" s="16">
        <v>0</v>
      </c>
      <c r="D120" s="16">
        <v>0</v>
      </c>
      <c r="E120" s="16">
        <v>17.03153015771413</v>
      </c>
      <c r="F120" s="103">
        <v>17.03153015771413</v>
      </c>
    </row>
    <row r="121" spans="2:6" ht="15" customHeight="1" thickBot="1" x14ac:dyDescent="0.3">
      <c r="B121" s="75" t="s">
        <v>192</v>
      </c>
      <c r="C121" s="78"/>
      <c r="D121" s="78"/>
      <c r="E121" s="78">
        <v>17.03153015771413</v>
      </c>
      <c r="F121" s="103">
        <v>17.03153015771413</v>
      </c>
    </row>
    <row r="122" spans="2:6" ht="15" customHeight="1" thickTop="1" thickBot="1" x14ac:dyDescent="0.3">
      <c r="B122" s="121" t="s">
        <v>227</v>
      </c>
      <c r="C122" s="120">
        <v>37.675175897865543</v>
      </c>
      <c r="D122" s="120">
        <v>14.952867015735585</v>
      </c>
      <c r="E122" s="120">
        <v>24.270075990932117</v>
      </c>
      <c r="F122" s="103">
        <v>76.898118904533248</v>
      </c>
    </row>
    <row r="123" spans="2:6" ht="27.75" customHeight="1" x14ac:dyDescent="0.25">
      <c r="B123" s="114" t="s">
        <v>271</v>
      </c>
      <c r="C123" s="115"/>
      <c r="D123" s="115"/>
      <c r="E123" s="115"/>
      <c r="F123" s="64"/>
    </row>
    <row r="124" spans="2:6" ht="15" customHeight="1" x14ac:dyDescent="0.25">
      <c r="B124" s="63" t="s">
        <v>193</v>
      </c>
      <c r="C124" s="32">
        <v>0.52294687481353919</v>
      </c>
      <c r="D124" s="32">
        <v>1</v>
      </c>
      <c r="E124" s="32">
        <v>0.35141881795949936</v>
      </c>
      <c r="F124" s="81">
        <v>0.5615734759351777</v>
      </c>
    </row>
    <row r="125" spans="2:6" ht="15" customHeight="1" x14ac:dyDescent="0.25">
      <c r="B125" s="63" t="s">
        <v>258</v>
      </c>
      <c r="C125" s="32">
        <v>0.17719933500331578</v>
      </c>
      <c r="D125" s="32">
        <v>0</v>
      </c>
      <c r="E125" s="32">
        <v>0</v>
      </c>
      <c r="F125" s="81">
        <v>8.6816377439905931E-2</v>
      </c>
    </row>
    <row r="126" spans="2:6" ht="15" customHeight="1" x14ac:dyDescent="0.25">
      <c r="B126" s="63" t="s">
        <v>259</v>
      </c>
      <c r="C126" s="32">
        <v>0</v>
      </c>
      <c r="D126" s="32">
        <v>0</v>
      </c>
      <c r="E126" s="32">
        <v>0.64858118204050064</v>
      </c>
      <c r="F126" s="81">
        <v>0.20470090554430412</v>
      </c>
    </row>
    <row r="127" spans="2:6" ht="15" customHeight="1" x14ac:dyDescent="0.25">
      <c r="B127" s="63" t="s">
        <v>260</v>
      </c>
      <c r="C127" s="32">
        <v>0.29985379018314506</v>
      </c>
      <c r="D127" s="32">
        <v>0</v>
      </c>
      <c r="E127" s="32">
        <v>0</v>
      </c>
      <c r="F127" s="81">
        <v>0.14690924108061221</v>
      </c>
    </row>
    <row r="128" spans="2:6" ht="15" customHeight="1" thickBot="1" x14ac:dyDescent="0.3">
      <c r="B128" s="63" t="s">
        <v>197</v>
      </c>
      <c r="C128" s="32">
        <v>0</v>
      </c>
      <c r="D128" s="32">
        <v>0</v>
      </c>
      <c r="E128" s="32">
        <v>0</v>
      </c>
      <c r="F128" s="81">
        <v>0</v>
      </c>
    </row>
    <row r="129" spans="2:6" ht="15" customHeight="1" thickTop="1" x14ac:dyDescent="0.25">
      <c r="B129" s="70" t="s">
        <v>270</v>
      </c>
      <c r="C129" s="52"/>
      <c r="D129" s="52"/>
      <c r="E129" s="52"/>
      <c r="F129" s="64"/>
    </row>
    <row r="130" spans="2:6" ht="15" customHeight="1" x14ac:dyDescent="0.25">
      <c r="B130" s="63" t="s">
        <v>193</v>
      </c>
      <c r="C130" s="32">
        <v>0.47705312518646087</v>
      </c>
      <c r="D130" s="32">
        <v>1</v>
      </c>
      <c r="E130" s="32">
        <v>0.35141881795949936</v>
      </c>
      <c r="F130" s="81">
        <v>0.53908846441026181</v>
      </c>
    </row>
    <row r="131" spans="2:6" ht="15" customHeight="1" x14ac:dyDescent="0.25">
      <c r="B131" s="63" t="s">
        <v>194</v>
      </c>
      <c r="C131" s="32">
        <v>0.52294687481353919</v>
      </c>
      <c r="D131" s="32">
        <v>0</v>
      </c>
      <c r="E131" s="32">
        <v>7.5215464511820332E-2</v>
      </c>
      <c r="F131" s="81">
        <v>0.27994963777930876</v>
      </c>
    </row>
    <row r="132" spans="2:6" ht="15" customHeight="1" x14ac:dyDescent="0.25">
      <c r="B132" s="63" t="s">
        <v>195</v>
      </c>
      <c r="C132" s="32">
        <v>0</v>
      </c>
      <c r="D132" s="32">
        <v>0</v>
      </c>
      <c r="E132" s="32">
        <v>0.57336571752868026</v>
      </c>
      <c r="F132" s="81">
        <v>0.18096189781042932</v>
      </c>
    </row>
    <row r="133" spans="2:6" ht="15" customHeight="1" x14ac:dyDescent="0.25">
      <c r="B133" s="63" t="s">
        <v>196</v>
      </c>
      <c r="C133" s="32">
        <v>0</v>
      </c>
      <c r="D133" s="32">
        <v>0</v>
      </c>
      <c r="E133" s="32">
        <v>0</v>
      </c>
      <c r="F133" s="81">
        <v>0</v>
      </c>
    </row>
    <row r="134" spans="2:6" ht="15" customHeight="1" thickBot="1" x14ac:dyDescent="0.3">
      <c r="B134" s="63" t="s">
        <v>197</v>
      </c>
      <c r="C134" s="32">
        <v>0</v>
      </c>
      <c r="D134" s="32">
        <v>0</v>
      </c>
      <c r="E134" s="32">
        <v>0</v>
      </c>
      <c r="F134" s="81">
        <v>9.2016585392785247E-2</v>
      </c>
    </row>
    <row r="135" spans="2:6" ht="15" customHeight="1" thickTop="1" x14ac:dyDescent="0.25">
      <c r="B135" s="70" t="s">
        <v>272</v>
      </c>
      <c r="C135" s="52"/>
      <c r="D135" s="52"/>
      <c r="E135" s="52"/>
      <c r="F135" s="64"/>
    </row>
    <row r="136" spans="2:6" ht="15" customHeight="1" x14ac:dyDescent="0.25">
      <c r="B136" s="63" t="s">
        <v>198</v>
      </c>
      <c r="C136" s="32">
        <v>0.70178729472718449</v>
      </c>
      <c r="D136" s="32">
        <v>0</v>
      </c>
      <c r="E136" s="32">
        <v>7.5215464511820304E-2</v>
      </c>
      <c r="F136" s="81">
        <v>0.44346879245541287</v>
      </c>
    </row>
    <row r="137" spans="2:6" ht="15" customHeight="1" x14ac:dyDescent="0.25">
      <c r="B137" s="63" t="s">
        <v>199</v>
      </c>
      <c r="C137" s="32">
        <v>0</v>
      </c>
      <c r="D137" s="32">
        <v>0</v>
      </c>
      <c r="E137" s="32">
        <v>0</v>
      </c>
      <c r="F137" s="81">
        <v>0</v>
      </c>
    </row>
    <row r="138" spans="2:6" ht="15" customHeight="1" x14ac:dyDescent="0.25">
      <c r="B138" s="63" t="s">
        <v>200</v>
      </c>
      <c r="C138" s="32">
        <v>0</v>
      </c>
      <c r="D138" s="32">
        <v>0</v>
      </c>
      <c r="E138" s="32">
        <v>0</v>
      </c>
      <c r="F138" s="81">
        <v>0</v>
      </c>
    </row>
    <row r="139" spans="2:6" ht="15" customHeight="1" x14ac:dyDescent="0.25">
      <c r="B139" s="63" t="s">
        <v>201</v>
      </c>
      <c r="C139" s="32">
        <v>0</v>
      </c>
      <c r="D139" s="32">
        <v>0</v>
      </c>
      <c r="E139" s="32">
        <v>0</v>
      </c>
      <c r="F139" s="81">
        <v>0</v>
      </c>
    </row>
    <row r="140" spans="2:6" ht="15" customHeight="1" thickBot="1" x14ac:dyDescent="0.3">
      <c r="B140" s="63" t="s">
        <v>202</v>
      </c>
      <c r="C140" s="32">
        <v>0.29821270527281507</v>
      </c>
      <c r="D140" s="32">
        <v>0</v>
      </c>
      <c r="E140" s="32">
        <v>0.11497888743629621</v>
      </c>
      <c r="F140" s="105">
        <v>0.20869580909831884</v>
      </c>
    </row>
    <row r="141" spans="2:6" ht="15" customHeight="1" thickBot="1" x14ac:dyDescent="0.3">
      <c r="B141" s="75" t="s">
        <v>203</v>
      </c>
      <c r="C141" s="76">
        <v>0</v>
      </c>
      <c r="D141" s="76">
        <v>1.0000000000000004</v>
      </c>
      <c r="E141" s="76">
        <v>0.80980564805188304</v>
      </c>
      <c r="F141" s="81">
        <v>0.34783539844626843</v>
      </c>
    </row>
  </sheetData>
  <hyperlinks>
    <hyperlink ref="I2" location="Contenidos!A1" display="Volver a Contenidos" xr:uid="{DE403200-18F9-4C98-9E96-563AE26BFD65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C0BC3-CA9A-4EB0-A768-2FBC25BEAFAD}">
  <sheetPr>
    <tabColor theme="8" tint="-0.249977111117893"/>
  </sheetPr>
  <dimension ref="B1:I86"/>
  <sheetViews>
    <sheetView showGridLines="0" workbookViewId="0"/>
  </sheetViews>
  <sheetFormatPr baseColWidth="10" defaultRowHeight="15" customHeight="1" x14ac:dyDescent="0.25"/>
  <cols>
    <col min="2" max="2" width="62" customWidth="1"/>
    <col min="3" max="4" width="22" customWidth="1"/>
    <col min="5" max="5" width="18.28515625" customWidth="1"/>
    <col min="6" max="7" width="18.42578125" customWidth="1"/>
    <col min="8" max="8" width="14.7109375" customWidth="1"/>
  </cols>
  <sheetData>
    <row r="1" spans="2:9" s="1" customFormat="1" ht="15" customHeight="1" x14ac:dyDescent="0.2"/>
    <row r="2" spans="2:9" s="1" customFormat="1" ht="15" customHeight="1" x14ac:dyDescent="0.25">
      <c r="I2" s="22" t="s">
        <v>52</v>
      </c>
    </row>
    <row r="3" spans="2:9" s="1" customFormat="1" ht="15" customHeight="1" x14ac:dyDescent="0.2"/>
    <row r="4" spans="2:9" s="1" customFormat="1" ht="15" customHeight="1" x14ac:dyDescent="0.2"/>
    <row r="5" spans="2:9" s="1" customFormat="1" ht="15" customHeight="1" x14ac:dyDescent="0.2"/>
    <row r="6" spans="2:9" s="1" customFormat="1" ht="15" customHeight="1" x14ac:dyDescent="0.2"/>
    <row r="7" spans="2:9" s="1" customFormat="1" ht="15" customHeight="1" x14ac:dyDescent="0.2"/>
    <row r="8" spans="2:9" s="1" customFormat="1" ht="15" customHeight="1" x14ac:dyDescent="0.2"/>
    <row r="9" spans="2:9" s="1" customFormat="1" ht="15" customHeight="1" x14ac:dyDescent="0.2"/>
    <row r="10" spans="2:9" s="1" customFormat="1" ht="15" customHeight="1" x14ac:dyDescent="0.2"/>
    <row r="11" spans="2:9" s="1" customFormat="1" ht="15" customHeight="1" x14ac:dyDescent="0.2"/>
    <row r="12" spans="2:9" s="1" customFormat="1" ht="15" customHeight="1" x14ac:dyDescent="0.2"/>
    <row r="13" spans="2:9" s="1" customFormat="1" ht="15" customHeight="1" x14ac:dyDescent="0.35">
      <c r="C13" s="8" t="s">
        <v>223</v>
      </c>
    </row>
    <row r="14" spans="2:9" s="1" customFormat="1" ht="15" customHeight="1" x14ac:dyDescent="0.2"/>
    <row r="15" spans="2:9" s="1" customFormat="1" ht="15" customHeight="1" x14ac:dyDescent="0.25">
      <c r="B15" s="3" t="s">
        <v>224</v>
      </c>
    </row>
    <row r="16" spans="2:9" s="1" customFormat="1" ht="15" customHeight="1" thickBot="1" x14ac:dyDescent="0.25">
      <c r="B16" s="2"/>
    </row>
    <row r="17" spans="2:8" s="7" customFormat="1" ht="30" customHeight="1" thickBot="1" x14ac:dyDescent="0.25">
      <c r="B17" s="62" t="s">
        <v>39</v>
      </c>
      <c r="C17" s="60" t="s">
        <v>9</v>
      </c>
      <c r="D17" s="60" t="s">
        <v>8</v>
      </c>
      <c r="E17" s="61" t="s">
        <v>54</v>
      </c>
      <c r="F17" s="1"/>
      <c r="G17" s="1"/>
      <c r="H17" s="1"/>
    </row>
    <row r="18" spans="2:8" s="1" customFormat="1" ht="15" customHeight="1" thickTop="1" thickBot="1" x14ac:dyDescent="0.3">
      <c r="B18" s="111" t="s">
        <v>67</v>
      </c>
      <c r="C18" s="109">
        <v>2292.1883772952187</v>
      </c>
      <c r="D18" s="109">
        <v>526.81162270478114</v>
      </c>
      <c r="E18" s="64">
        <f>SUM(B18:D18)</f>
        <v>2819</v>
      </c>
    </row>
    <row r="19" spans="2:8" ht="15" customHeight="1" thickTop="1" x14ac:dyDescent="0.25">
      <c r="B19" s="118" t="s">
        <v>204</v>
      </c>
      <c r="C19" s="117">
        <v>6763.3884608466069</v>
      </c>
      <c r="D19" s="117">
        <v>769.90167902931205</v>
      </c>
      <c r="E19" s="64">
        <f>SUM(B19:D19)</f>
        <v>7533.2901398759186</v>
      </c>
    </row>
    <row r="20" spans="2:8" ht="15" customHeight="1" x14ac:dyDescent="0.25">
      <c r="B20" s="114" t="s">
        <v>208</v>
      </c>
      <c r="C20" s="115"/>
      <c r="D20" s="115"/>
      <c r="E20" s="64"/>
    </row>
    <row r="21" spans="2:8" ht="15" customHeight="1" x14ac:dyDescent="0.25">
      <c r="B21" s="63" t="s">
        <v>205</v>
      </c>
      <c r="C21" s="32">
        <v>0.65101164446455029</v>
      </c>
      <c r="D21" s="32">
        <v>0.86463919862782723</v>
      </c>
      <c r="E21" s="81">
        <f>SUMPRODUCT($C$18:$D$18,C21:D21)/$E$18</f>
        <v>0.69093412706944901</v>
      </c>
    </row>
    <row r="22" spans="2:8" ht="15" customHeight="1" x14ac:dyDescent="0.25">
      <c r="B22" s="63" t="s">
        <v>206</v>
      </c>
      <c r="C22" s="32">
        <v>0.25957152958686752</v>
      </c>
      <c r="D22" s="32">
        <v>0.12091079625773915</v>
      </c>
      <c r="E22" s="81">
        <f t="shared" ref="E22:E23" si="0">SUMPRODUCT($C$18:$D$18,C22:D22)/$E$18</f>
        <v>0.23365876409181499</v>
      </c>
    </row>
    <row r="23" spans="2:8" ht="15" customHeight="1" thickBot="1" x14ac:dyDescent="0.3">
      <c r="B23" s="63" t="s">
        <v>207</v>
      </c>
      <c r="C23" s="32">
        <v>8.9416825948582232E-2</v>
      </c>
      <c r="D23" s="32">
        <v>1.0317953687085711E-2</v>
      </c>
      <c r="E23" s="81">
        <f t="shared" si="0"/>
        <v>7.4634915607965979E-2</v>
      </c>
    </row>
    <row r="24" spans="2:8" ht="15" customHeight="1" thickTop="1" x14ac:dyDescent="0.25">
      <c r="B24" s="70" t="s">
        <v>209</v>
      </c>
      <c r="C24" s="52"/>
      <c r="D24" s="52"/>
      <c r="E24" s="64"/>
    </row>
    <row r="25" spans="2:8" ht="15" customHeight="1" thickBot="1" x14ac:dyDescent="0.3">
      <c r="B25" s="63" t="s">
        <v>210</v>
      </c>
      <c r="C25" s="16">
        <v>1206.7722655881612</v>
      </c>
      <c r="D25" s="16">
        <v>119.71053349284796</v>
      </c>
      <c r="E25" s="103">
        <f>SUM(C25:D25)</f>
        <v>1326.482799081009</v>
      </c>
    </row>
    <row r="26" spans="2:8" ht="15" customHeight="1" thickBot="1" x14ac:dyDescent="0.3">
      <c r="B26" s="63" t="s">
        <v>211</v>
      </c>
      <c r="C26" s="16">
        <v>2163.6701026387304</v>
      </c>
      <c r="D26" s="16">
        <v>362.16311556744404</v>
      </c>
      <c r="E26" s="103">
        <f t="shared" ref="E26:E36" si="1">SUM(C26:D26)</f>
        <v>2525.8332182061745</v>
      </c>
    </row>
    <row r="27" spans="2:8" ht="15" customHeight="1" thickBot="1" x14ac:dyDescent="0.3">
      <c r="B27" s="63" t="s">
        <v>212</v>
      </c>
      <c r="C27" s="16">
        <v>1267.3121926850147</v>
      </c>
      <c r="D27" s="16">
        <v>288.73094612053461</v>
      </c>
      <c r="E27" s="103">
        <f t="shared" si="1"/>
        <v>1556.0431388055492</v>
      </c>
    </row>
    <row r="28" spans="2:8" ht="15" customHeight="1" thickBot="1" x14ac:dyDescent="0.3">
      <c r="B28" s="63" t="s">
        <v>213</v>
      </c>
      <c r="C28" s="16">
        <v>511.79444355024361</v>
      </c>
      <c r="D28" s="16">
        <v>54.602353422697689</v>
      </c>
      <c r="E28" s="103">
        <f t="shared" si="1"/>
        <v>566.39679697294127</v>
      </c>
    </row>
    <row r="29" spans="2:8" ht="15" customHeight="1" thickBot="1" x14ac:dyDescent="0.3">
      <c r="B29" s="63" t="s">
        <v>215</v>
      </c>
      <c r="C29" s="16">
        <v>51.171730185468803</v>
      </c>
      <c r="D29" s="16">
        <v>0</v>
      </c>
      <c r="E29" s="103">
        <f t="shared" si="1"/>
        <v>51.171730185468803</v>
      </c>
    </row>
    <row r="30" spans="2:8" ht="15" customHeight="1" thickBot="1" x14ac:dyDescent="0.3">
      <c r="B30" s="63" t="s">
        <v>214</v>
      </c>
      <c r="C30" s="16">
        <v>984.58519480949326</v>
      </c>
      <c r="D30" s="16">
        <v>120.90891085977145</v>
      </c>
      <c r="E30" s="103">
        <f t="shared" si="1"/>
        <v>1105.4941056692646</v>
      </c>
    </row>
    <row r="31" spans="2:8" ht="15" customHeight="1" thickBot="1" x14ac:dyDescent="0.3">
      <c r="B31" s="63" t="s">
        <v>216</v>
      </c>
      <c r="C31" s="16">
        <v>1419.9509639225498</v>
      </c>
      <c r="D31" s="16">
        <v>157.30136825951729</v>
      </c>
      <c r="E31" s="103">
        <f t="shared" si="1"/>
        <v>1577.2523321820672</v>
      </c>
    </row>
    <row r="32" spans="2:8" ht="15" customHeight="1" thickBot="1" x14ac:dyDescent="0.3">
      <c r="B32" s="63" t="s">
        <v>221</v>
      </c>
      <c r="C32" s="16">
        <v>368.48327735081301</v>
      </c>
      <c r="D32" s="16">
        <v>39.388812585337774</v>
      </c>
      <c r="E32" s="103">
        <f t="shared" ref="E32" si="2">SUM(C32:D32)</f>
        <v>407.87208993615081</v>
      </c>
    </row>
    <row r="33" spans="2:8" ht="15" customHeight="1" thickBot="1" x14ac:dyDescent="0.3">
      <c r="B33" s="63" t="s">
        <v>217</v>
      </c>
      <c r="C33" s="16">
        <v>776.67290456175363</v>
      </c>
      <c r="D33" s="16">
        <v>56.606572959316928</v>
      </c>
      <c r="E33" s="103">
        <f t="shared" si="1"/>
        <v>833.27947752107059</v>
      </c>
    </row>
    <row r="34" spans="2:8" ht="15" customHeight="1" thickBot="1" x14ac:dyDescent="0.3">
      <c r="B34" s="63" t="s">
        <v>218</v>
      </c>
      <c r="C34" s="16">
        <v>704.95719581061621</v>
      </c>
      <c r="D34" s="16">
        <v>68.777163947366731</v>
      </c>
      <c r="E34" s="103">
        <f t="shared" si="1"/>
        <v>773.73435975798293</v>
      </c>
    </row>
    <row r="35" spans="2:8" ht="15" customHeight="1" thickBot="1" x14ac:dyDescent="0.3">
      <c r="B35" s="75" t="s">
        <v>219</v>
      </c>
      <c r="C35" s="78">
        <v>252.3136073340965</v>
      </c>
      <c r="D35" s="78">
        <v>31.516024290900035</v>
      </c>
      <c r="E35" s="103">
        <f t="shared" si="1"/>
        <v>283.82963162499652</v>
      </c>
    </row>
    <row r="36" spans="2:8" ht="15" customHeight="1" thickBot="1" x14ac:dyDescent="0.3">
      <c r="B36" s="75" t="s">
        <v>220</v>
      </c>
      <c r="C36" s="78">
        <v>2074.573616792547</v>
      </c>
      <c r="D36" s="78">
        <v>352.94736824822024</v>
      </c>
      <c r="E36" s="103">
        <f t="shared" si="1"/>
        <v>2427.5209850407673</v>
      </c>
    </row>
    <row r="37" spans="2:8" ht="16.5" customHeight="1" x14ac:dyDescent="0.25">
      <c r="B37" s="43"/>
      <c r="C37" s="18"/>
      <c r="D37" s="18"/>
      <c r="E37" s="18"/>
      <c r="F37" s="18"/>
    </row>
    <row r="40" spans="2:8" s="1" customFormat="1" ht="15" customHeight="1" x14ac:dyDescent="0.25">
      <c r="B40" s="3" t="s">
        <v>225</v>
      </c>
    </row>
    <row r="41" spans="2:8" s="1" customFormat="1" ht="15" customHeight="1" thickBot="1" x14ac:dyDescent="0.25">
      <c r="B41" s="2"/>
    </row>
    <row r="42" spans="2:8" s="110" customFormat="1" ht="28.5" customHeight="1" thickBot="1" x14ac:dyDescent="0.3">
      <c r="B42" s="62" t="s">
        <v>39</v>
      </c>
      <c r="C42" s="60" t="s">
        <v>106</v>
      </c>
      <c r="D42" s="60" t="s">
        <v>107</v>
      </c>
      <c r="E42" s="60" t="s">
        <v>108</v>
      </c>
      <c r="F42" s="60" t="s">
        <v>109</v>
      </c>
      <c r="G42" s="60" t="s">
        <v>110</v>
      </c>
      <c r="H42" s="61" t="s">
        <v>1</v>
      </c>
    </row>
    <row r="43" spans="2:8" s="110" customFormat="1" ht="15" customHeight="1" thickTop="1" thickBot="1" x14ac:dyDescent="0.3">
      <c r="B43" s="111" t="s">
        <v>67</v>
      </c>
      <c r="C43" s="109">
        <v>433.44626342715321</v>
      </c>
      <c r="D43" s="109">
        <v>458.21150784912834</v>
      </c>
      <c r="E43" s="109">
        <v>473.67013118092632</v>
      </c>
      <c r="F43" s="109">
        <v>465.30054234154483</v>
      </c>
      <c r="G43" s="109">
        <v>461.5599324964661</v>
      </c>
      <c r="H43" s="112">
        <v>2292.1883772952187</v>
      </c>
    </row>
    <row r="44" spans="2:8" ht="15" customHeight="1" thickTop="1" x14ac:dyDescent="0.25">
      <c r="B44" s="102" t="s">
        <v>204</v>
      </c>
      <c r="C44" s="113">
        <v>522.46377137648153</v>
      </c>
      <c r="D44" s="113">
        <v>728.89904450877555</v>
      </c>
      <c r="E44" s="113">
        <v>1085.7916620490605</v>
      </c>
      <c r="F44" s="113">
        <v>1078.2257351580447</v>
      </c>
      <c r="G44" s="108">
        <v>1797.1887673009685</v>
      </c>
      <c r="H44" s="64">
        <v>6763.3884608466069</v>
      </c>
    </row>
    <row r="45" spans="2:8" ht="15" customHeight="1" x14ac:dyDescent="0.25">
      <c r="B45" s="99" t="s">
        <v>208</v>
      </c>
      <c r="C45" s="97"/>
      <c r="D45" s="97"/>
      <c r="E45" s="97"/>
      <c r="F45" s="97"/>
      <c r="G45" s="98"/>
      <c r="H45" s="64"/>
    </row>
    <row r="46" spans="2:8" ht="15" customHeight="1" x14ac:dyDescent="0.25">
      <c r="B46" s="63" t="s">
        <v>205</v>
      </c>
      <c r="C46" s="32">
        <v>0.90057403247621493</v>
      </c>
      <c r="D46" s="32">
        <v>0.71010246007160804</v>
      </c>
      <c r="E46" s="32">
        <v>0.5583644050304547</v>
      </c>
      <c r="F46" s="32">
        <v>0.72809571026983511</v>
      </c>
      <c r="G46" s="32">
        <v>0.5642222254898025</v>
      </c>
      <c r="H46" s="81">
        <v>0.65101164446455029</v>
      </c>
    </row>
    <row r="47" spans="2:8" ht="15" customHeight="1" x14ac:dyDescent="0.25">
      <c r="B47" s="63" t="s">
        <v>206</v>
      </c>
      <c r="C47" s="32">
        <v>9.9425967523785172E-2</v>
      </c>
      <c r="D47" s="32">
        <v>0.24723209632918419</v>
      </c>
      <c r="E47" s="32">
        <v>0.19707335436635512</v>
      </c>
      <c r="F47" s="32">
        <v>0.24469979173350409</v>
      </c>
      <c r="G47" s="32">
        <v>0.35781359890988135</v>
      </c>
      <c r="H47" s="81">
        <v>0.25957152958686752</v>
      </c>
    </row>
    <row r="48" spans="2:8" ht="15" customHeight="1" thickBot="1" x14ac:dyDescent="0.3">
      <c r="B48" s="63" t="s">
        <v>207</v>
      </c>
      <c r="C48" s="32">
        <v>0</v>
      </c>
      <c r="D48" s="32">
        <v>4.2665443599207736E-2</v>
      </c>
      <c r="E48" s="32">
        <v>0.24456224060319021</v>
      </c>
      <c r="F48" s="32">
        <v>2.7204497996660734E-2</v>
      </c>
      <c r="G48" s="32">
        <v>7.7964175600316141E-2</v>
      </c>
      <c r="H48" s="81">
        <v>8.9416825948582232E-2</v>
      </c>
    </row>
    <row r="49" spans="2:8" ht="15" customHeight="1" thickTop="1" x14ac:dyDescent="0.25">
      <c r="B49" s="70" t="s">
        <v>209</v>
      </c>
      <c r="C49" s="52"/>
      <c r="D49" s="52"/>
      <c r="E49" s="52"/>
      <c r="F49" s="52"/>
      <c r="G49" s="52"/>
      <c r="H49" s="64"/>
    </row>
    <row r="50" spans="2:8" ht="15" customHeight="1" thickBot="1" x14ac:dyDescent="0.3">
      <c r="B50" s="63" t="s">
        <v>210</v>
      </c>
      <c r="C50" s="16">
        <v>129.41571363775674</v>
      </c>
      <c r="D50" s="16">
        <v>125.60457679772296</v>
      </c>
      <c r="E50" s="16">
        <v>256.18802784406563</v>
      </c>
      <c r="F50" s="16">
        <v>287.80965803737013</v>
      </c>
      <c r="G50" s="16">
        <v>407.75428927124568</v>
      </c>
      <c r="H50" s="103">
        <f t="shared" ref="H50:H60" si="3">SUM(C50:G50)</f>
        <v>1206.7722655881612</v>
      </c>
    </row>
    <row r="51" spans="2:8" ht="15" customHeight="1" thickBot="1" x14ac:dyDescent="0.3">
      <c r="B51" s="63" t="s">
        <v>211</v>
      </c>
      <c r="C51" s="16">
        <v>264.56351295898077</v>
      </c>
      <c r="D51" s="16">
        <v>353.72798925769763</v>
      </c>
      <c r="E51" s="16">
        <v>441.02648353671742</v>
      </c>
      <c r="F51" s="16">
        <v>449.12695358533489</v>
      </c>
      <c r="G51" s="16">
        <v>655.22516329999996</v>
      </c>
      <c r="H51" s="103">
        <f t="shared" si="3"/>
        <v>2163.6701026387304</v>
      </c>
    </row>
    <row r="52" spans="2:8" ht="15" customHeight="1" thickBot="1" x14ac:dyDescent="0.3">
      <c r="B52" s="63" t="s">
        <v>212</v>
      </c>
      <c r="C52" s="16">
        <v>264.25998259684349</v>
      </c>
      <c r="D52" s="16">
        <v>315.09969090971515</v>
      </c>
      <c r="E52" s="16">
        <v>283.73346644729639</v>
      </c>
      <c r="F52" s="16">
        <v>228.93783512683638</v>
      </c>
      <c r="G52" s="16">
        <v>175.28121760432336</v>
      </c>
      <c r="H52" s="103">
        <f t="shared" si="3"/>
        <v>1267.3121926850147</v>
      </c>
    </row>
    <row r="53" spans="2:8" ht="15" customHeight="1" thickBot="1" x14ac:dyDescent="0.3">
      <c r="B53" s="63" t="s">
        <v>213</v>
      </c>
      <c r="C53" s="16">
        <v>0</v>
      </c>
      <c r="D53" s="16">
        <v>40.483170429146853</v>
      </c>
      <c r="E53" s="16">
        <v>104.92946318674068</v>
      </c>
      <c r="F53" s="16">
        <v>139.05104801299737</v>
      </c>
      <c r="G53" s="16">
        <v>227.33076192135871</v>
      </c>
      <c r="H53" s="103">
        <f t="shared" si="3"/>
        <v>511.79444355024361</v>
      </c>
    </row>
    <row r="54" spans="2:8" ht="15" customHeight="1" thickBot="1" x14ac:dyDescent="0.3">
      <c r="B54" s="63" t="s">
        <v>215</v>
      </c>
      <c r="C54" s="16">
        <v>7.8865257988631186</v>
      </c>
      <c r="D54" s="16">
        <v>0</v>
      </c>
      <c r="E54" s="16">
        <v>0</v>
      </c>
      <c r="F54" s="16">
        <v>10.279036262421283</v>
      </c>
      <c r="G54" s="16">
        <v>33.006168124184406</v>
      </c>
      <c r="H54" s="103">
        <f t="shared" si="3"/>
        <v>51.171730185468803</v>
      </c>
    </row>
    <row r="55" spans="2:8" ht="15" customHeight="1" thickBot="1" x14ac:dyDescent="0.3">
      <c r="B55" s="63" t="s">
        <v>214</v>
      </c>
      <c r="C55" s="16">
        <v>119.38687861066227</v>
      </c>
      <c r="D55" s="16">
        <v>127.78696342761262</v>
      </c>
      <c r="E55" s="16">
        <v>231.65938854115757</v>
      </c>
      <c r="F55" s="16">
        <v>248.11254403542742</v>
      </c>
      <c r="G55" s="16">
        <v>257.63942019463349</v>
      </c>
      <c r="H55" s="103">
        <f t="shared" si="3"/>
        <v>984.58519480949326</v>
      </c>
    </row>
    <row r="56" spans="2:8" ht="15" customHeight="1" thickBot="1" x14ac:dyDescent="0.3">
      <c r="B56" s="63" t="s">
        <v>216</v>
      </c>
      <c r="C56" s="16">
        <v>49.639053937941824</v>
      </c>
      <c r="D56" s="16">
        <v>90.005613461481971</v>
      </c>
      <c r="E56" s="16">
        <v>278.5544284721534</v>
      </c>
      <c r="F56" s="16">
        <v>289.55756522646834</v>
      </c>
      <c r="G56" s="16">
        <v>712.19430282450423</v>
      </c>
      <c r="H56" s="103">
        <f t="shared" si="3"/>
        <v>1419.9509639225498</v>
      </c>
    </row>
    <row r="57" spans="2:8" ht="15" customHeight="1" thickBot="1" x14ac:dyDescent="0.3">
      <c r="B57" s="63" t="s">
        <v>221</v>
      </c>
      <c r="C57" s="16">
        <v>0</v>
      </c>
      <c r="D57" s="16">
        <v>20.588163095092046</v>
      </c>
      <c r="E57" s="16">
        <v>47.416576198144433</v>
      </c>
      <c r="F57" s="16">
        <v>59.793470448937889</v>
      </c>
      <c r="G57" s="16">
        <v>240.68506760863863</v>
      </c>
      <c r="H57" s="103">
        <f t="shared" ref="H57" si="4">SUM(C57:G57)</f>
        <v>368.48327735081301</v>
      </c>
    </row>
    <row r="58" spans="2:8" ht="15" customHeight="1" thickBot="1" x14ac:dyDescent="0.3">
      <c r="B58" s="63" t="s">
        <v>217</v>
      </c>
      <c r="C58" s="16">
        <v>7.8865257988631186</v>
      </c>
      <c r="D58" s="16">
        <v>25.755188823913702</v>
      </c>
      <c r="E58" s="16">
        <v>169.05186598683463</v>
      </c>
      <c r="F58" s="16">
        <v>178.36774343716391</v>
      </c>
      <c r="G58" s="16">
        <v>395.6115805149783</v>
      </c>
      <c r="H58" s="103">
        <f t="shared" si="3"/>
        <v>776.67290456175363</v>
      </c>
    </row>
    <row r="59" spans="2:8" ht="15" customHeight="1" thickBot="1" x14ac:dyDescent="0.3">
      <c r="B59" s="63" t="s">
        <v>218</v>
      </c>
      <c r="C59" s="16">
        <v>43.946520062260852</v>
      </c>
      <c r="D59" s="16">
        <v>96.925079362312246</v>
      </c>
      <c r="E59" s="16">
        <v>157.11714491219757</v>
      </c>
      <c r="F59" s="16">
        <v>196.21267315929555</v>
      </c>
      <c r="G59" s="16">
        <v>210.75577831454996</v>
      </c>
      <c r="H59" s="103">
        <f t="shared" si="3"/>
        <v>704.95719581061621</v>
      </c>
    </row>
    <row r="60" spans="2:8" ht="15" customHeight="1" thickBot="1" x14ac:dyDescent="0.3">
      <c r="B60" s="75" t="s">
        <v>219</v>
      </c>
      <c r="C60" s="78">
        <v>0</v>
      </c>
      <c r="D60" s="78">
        <v>20.588163095092046</v>
      </c>
      <c r="E60" s="78">
        <v>55.467787273218882</v>
      </c>
      <c r="F60" s="78">
        <v>97.170948962615185</v>
      </c>
      <c r="G60" s="78">
        <v>79.086708003170358</v>
      </c>
      <c r="H60" s="103">
        <f t="shared" si="3"/>
        <v>252.3136073340965</v>
      </c>
    </row>
    <row r="61" spans="2:8" ht="15" customHeight="1" thickBot="1" x14ac:dyDescent="0.3">
      <c r="B61" s="75" t="s">
        <v>220</v>
      </c>
      <c r="C61" s="78">
        <v>196.65282695675543</v>
      </c>
      <c r="D61" s="78">
        <v>344.84156198602847</v>
      </c>
      <c r="E61" s="78">
        <v>455.80289274180353</v>
      </c>
      <c r="F61" s="78">
        <v>431.11770973488143</v>
      </c>
      <c r="G61" s="78">
        <v>646.15862537307839</v>
      </c>
      <c r="H61" s="103">
        <f>SUM(C61:G61)</f>
        <v>2074.573616792547</v>
      </c>
    </row>
    <row r="62" spans="2:8" ht="15" customHeight="1" x14ac:dyDescent="0.25">
      <c r="B62" s="43"/>
      <c r="C62" s="26"/>
      <c r="D62" s="26"/>
      <c r="E62" s="26"/>
      <c r="F62" s="26"/>
      <c r="G62" s="26"/>
    </row>
    <row r="63" spans="2:8" ht="15" customHeight="1" x14ac:dyDescent="0.25">
      <c r="B63" s="43"/>
      <c r="C63" s="26"/>
      <c r="D63" s="26"/>
      <c r="E63" s="26"/>
      <c r="F63" s="26"/>
      <c r="G63" s="26"/>
    </row>
    <row r="64" spans="2:8" ht="15" customHeight="1" x14ac:dyDescent="0.25">
      <c r="B64" s="43"/>
      <c r="C64" s="26"/>
      <c r="D64" s="26"/>
      <c r="E64" s="26"/>
      <c r="F64" s="26"/>
      <c r="G64" s="26"/>
    </row>
    <row r="65" spans="2:6" s="1" customFormat="1" ht="15" customHeight="1" x14ac:dyDescent="0.25">
      <c r="B65" s="3" t="s">
        <v>226</v>
      </c>
    </row>
    <row r="66" spans="2:6" s="1" customFormat="1" ht="15" customHeight="1" thickBot="1" x14ac:dyDescent="0.25">
      <c r="B66" s="2"/>
    </row>
    <row r="67" spans="2:6" s="110" customFormat="1" ht="32.25" customHeight="1" thickBot="1" x14ac:dyDescent="0.3">
      <c r="B67" s="62" t="s">
        <v>43</v>
      </c>
      <c r="C67" s="60" t="s">
        <v>106</v>
      </c>
      <c r="D67" s="60" t="s">
        <v>107</v>
      </c>
      <c r="E67" s="60" t="s">
        <v>111</v>
      </c>
      <c r="F67" s="61" t="s">
        <v>1</v>
      </c>
    </row>
    <row r="68" spans="2:6" s="110" customFormat="1" ht="15" customHeight="1" thickTop="1" thickBot="1" x14ac:dyDescent="0.3">
      <c r="B68" s="111" t="s">
        <v>67</v>
      </c>
      <c r="C68" s="109">
        <v>315.0811062770473</v>
      </c>
      <c r="D68" s="109">
        <v>128.49398570163896</v>
      </c>
      <c r="E68" s="109">
        <v>83.236530726094898</v>
      </c>
      <c r="F68" s="112">
        <f>SUM(C68:E68)</f>
        <v>526.81162270478114</v>
      </c>
    </row>
    <row r="69" spans="2:6" ht="15" customHeight="1" thickTop="1" x14ac:dyDescent="0.25">
      <c r="B69" s="116" t="s">
        <v>204</v>
      </c>
      <c r="C69" s="117">
        <v>334.08423366398193</v>
      </c>
      <c r="D69" s="117">
        <v>205.5292051009383</v>
      </c>
      <c r="E69" s="117">
        <v>230.28824026439176</v>
      </c>
      <c r="F69" s="64">
        <f>SUM(C69:E69)</f>
        <v>769.90167902931205</v>
      </c>
    </row>
    <row r="70" spans="2:6" ht="15" customHeight="1" x14ac:dyDescent="0.25">
      <c r="B70" s="114" t="s">
        <v>208</v>
      </c>
      <c r="C70" s="115"/>
      <c r="D70" s="115"/>
      <c r="E70" s="115"/>
      <c r="F70" s="64"/>
    </row>
    <row r="71" spans="2:6" ht="15" customHeight="1" x14ac:dyDescent="0.25">
      <c r="B71" s="63" t="s">
        <v>205</v>
      </c>
      <c r="C71" s="32">
        <v>0.96618504212277767</v>
      </c>
      <c r="D71" s="32">
        <v>0.81988659142157072</v>
      </c>
      <c r="E71" s="32">
        <v>0.75726551123463648</v>
      </c>
      <c r="F71" s="81">
        <v>0.86463919862782723</v>
      </c>
    </row>
    <row r="72" spans="2:6" ht="15" customHeight="1" x14ac:dyDescent="0.25">
      <c r="B72" s="63" t="s">
        <v>206</v>
      </c>
      <c r="C72" s="32">
        <v>3.3814957877222357E-2</v>
      </c>
      <c r="D72" s="32">
        <v>0.12598444333419076</v>
      </c>
      <c r="E72" s="32">
        <v>0.24273448876536349</v>
      </c>
      <c r="F72" s="81">
        <v>0.12091079625773915</v>
      </c>
    </row>
    <row r="73" spans="2:6" ht="15" customHeight="1" thickBot="1" x14ac:dyDescent="0.3">
      <c r="B73" s="63" t="s">
        <v>207</v>
      </c>
      <c r="C73" s="32">
        <v>0</v>
      </c>
      <c r="D73" s="32">
        <v>5.4128965244238464E-2</v>
      </c>
      <c r="E73" s="32">
        <v>0</v>
      </c>
      <c r="F73" s="81">
        <v>1.0317953687085711E-2</v>
      </c>
    </row>
    <row r="74" spans="2:6" ht="15" customHeight="1" thickTop="1" x14ac:dyDescent="0.25">
      <c r="B74" s="70" t="s">
        <v>209</v>
      </c>
      <c r="C74" s="52"/>
      <c r="D74" s="52"/>
      <c r="E74" s="52"/>
      <c r="F74" s="64"/>
    </row>
    <row r="75" spans="2:6" ht="15" customHeight="1" thickBot="1" x14ac:dyDescent="0.3">
      <c r="B75" s="63" t="s">
        <v>210</v>
      </c>
      <c r="C75" s="16">
        <v>17.973060404026384</v>
      </c>
      <c r="D75" s="16">
        <v>35.532472520440805</v>
      </c>
      <c r="E75" s="16">
        <v>66.205000568380768</v>
      </c>
      <c r="F75" s="103">
        <v>119.71053349284796</v>
      </c>
    </row>
    <row r="76" spans="2:6" ht="15" customHeight="1" thickBot="1" x14ac:dyDescent="0.3">
      <c r="B76" s="63" t="s">
        <v>211</v>
      </c>
      <c r="C76" s="16">
        <v>155.29383015022754</v>
      </c>
      <c r="D76" s="16">
        <v>110.6334446119717</v>
      </c>
      <c r="E76" s="16">
        <v>96.235840805244834</v>
      </c>
      <c r="F76" s="103">
        <v>362.16311556744404</v>
      </c>
    </row>
    <row r="77" spans="2:6" ht="15" customHeight="1" thickBot="1" x14ac:dyDescent="0.3">
      <c r="B77" s="63" t="s">
        <v>212</v>
      </c>
      <c r="C77" s="16">
        <v>167.37124562277674</v>
      </c>
      <c r="D77" s="16">
        <v>70.895814503788628</v>
      </c>
      <c r="E77" s="16">
        <v>50.463885993969249</v>
      </c>
      <c r="F77" s="103">
        <v>288.73094612053461</v>
      </c>
    </row>
    <row r="78" spans="2:6" ht="15" customHeight="1" thickBot="1" x14ac:dyDescent="0.3">
      <c r="B78" s="63" t="s">
        <v>213</v>
      </c>
      <c r="C78" s="16">
        <v>11.29704428879166</v>
      </c>
      <c r="D78" s="16">
        <v>11.125083199584648</v>
      </c>
      <c r="E78" s="16">
        <v>32.180225934321385</v>
      </c>
      <c r="F78" s="103">
        <v>54.602353422697689</v>
      </c>
    </row>
    <row r="79" spans="2:6" ht="15" customHeight="1" thickBot="1" x14ac:dyDescent="0.3">
      <c r="B79" s="63" t="s">
        <v>215</v>
      </c>
      <c r="C79" s="16">
        <v>0</v>
      </c>
      <c r="D79" s="16">
        <v>0</v>
      </c>
      <c r="E79" s="16">
        <v>0</v>
      </c>
      <c r="F79" s="103">
        <v>0</v>
      </c>
    </row>
    <row r="80" spans="2:6" ht="15" customHeight="1" thickBot="1" x14ac:dyDescent="0.3">
      <c r="B80" s="63" t="s">
        <v>214</v>
      </c>
      <c r="C80" s="16">
        <v>29.984976232698344</v>
      </c>
      <c r="D80" s="16">
        <v>25.749751530538965</v>
      </c>
      <c r="E80" s="16">
        <v>65.174183096534136</v>
      </c>
      <c r="F80" s="103">
        <v>120.90891085977145</v>
      </c>
    </row>
    <row r="81" spans="2:6" ht="15" customHeight="1" thickBot="1" x14ac:dyDescent="0.3">
      <c r="B81" s="63" t="s">
        <v>216</v>
      </c>
      <c r="C81" s="16">
        <v>11.297044288791657</v>
      </c>
      <c r="D81" s="16">
        <v>55.799216525031596</v>
      </c>
      <c r="E81" s="16">
        <v>90.205107445694026</v>
      </c>
      <c r="F81" s="103">
        <v>157.30136825951729</v>
      </c>
    </row>
    <row r="82" spans="2:6" ht="15" customHeight="1" thickBot="1" x14ac:dyDescent="0.3">
      <c r="B82" s="63" t="s">
        <v>221</v>
      </c>
      <c r="C82" s="16">
        <v>0</v>
      </c>
      <c r="D82" s="16">
        <v>17.860541089667255</v>
      </c>
      <c r="E82" s="16">
        <v>21.52827149567052</v>
      </c>
      <c r="F82" s="103">
        <v>39.388812585337774</v>
      </c>
    </row>
    <row r="83" spans="2:6" ht="15" customHeight="1" thickBot="1" x14ac:dyDescent="0.3">
      <c r="B83" s="63" t="s">
        <v>217</v>
      </c>
      <c r="C83" s="16">
        <v>18.68793194390669</v>
      </c>
      <c r="D83" s="16">
        <v>0</v>
      </c>
      <c r="E83" s="16">
        <v>37.918641015410238</v>
      </c>
      <c r="F83" s="103">
        <v>56.606572959316928</v>
      </c>
    </row>
    <row r="84" spans="2:6" ht="15" customHeight="1" thickBot="1" x14ac:dyDescent="0.3">
      <c r="B84" s="63" t="s">
        <v>218</v>
      </c>
      <c r="C84" s="16">
        <v>11.29704428879166</v>
      </c>
      <c r="D84" s="16">
        <v>19.158024603477823</v>
      </c>
      <c r="E84" s="16">
        <v>38.32209505509725</v>
      </c>
      <c r="F84" s="103">
        <v>68.777163947366731</v>
      </c>
    </row>
    <row r="85" spans="2:6" ht="15" customHeight="1" thickBot="1" x14ac:dyDescent="0.3">
      <c r="B85" s="75" t="s">
        <v>219</v>
      </c>
      <c r="C85" s="78">
        <v>0</v>
      </c>
      <c r="D85" s="78">
        <v>10.796884514803379</v>
      </c>
      <c r="E85" s="78">
        <v>20.719139776096657</v>
      </c>
      <c r="F85" s="103">
        <v>31.516024290900035</v>
      </c>
    </row>
    <row r="86" spans="2:6" ht="15" customHeight="1" thickBot="1" x14ac:dyDescent="0.3">
      <c r="B86" s="75" t="s">
        <v>220</v>
      </c>
      <c r="C86" s="78">
        <v>146.61734854991943</v>
      </c>
      <c r="D86" s="78">
        <v>87.503905229321461</v>
      </c>
      <c r="E86" s="78">
        <v>118.82611446897936</v>
      </c>
      <c r="F86" s="103">
        <v>352.94736824822024</v>
      </c>
    </row>
  </sheetData>
  <hyperlinks>
    <hyperlink ref="I2" location="Contenidos!A1" display="Volver a Contenidos" xr:uid="{E67865C6-81FD-4A61-BB22-19EE945DBDB2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4818E-5532-43B6-B5E2-B5E1388AD4BC}">
  <sheetPr>
    <tabColor theme="5" tint="-0.499984740745262"/>
  </sheetPr>
  <dimension ref="B2:I124"/>
  <sheetViews>
    <sheetView showGridLines="0" workbookViewId="0"/>
  </sheetViews>
  <sheetFormatPr baseColWidth="10" defaultColWidth="11.42578125" defaultRowHeight="16.5" customHeight="1" x14ac:dyDescent="0.2"/>
  <cols>
    <col min="1" max="1" width="4.28515625" style="1" customWidth="1"/>
    <col min="2" max="2" width="43" style="1" customWidth="1"/>
    <col min="3" max="3" width="24.42578125" style="1" customWidth="1"/>
    <col min="4" max="4" width="21.42578125" style="1" customWidth="1"/>
    <col min="5" max="5" width="22.28515625" style="1" customWidth="1"/>
    <col min="6" max="6" width="20" style="1" customWidth="1"/>
    <col min="7" max="7" width="17.140625" style="1" customWidth="1"/>
    <col min="8" max="8" width="15.42578125" style="1" customWidth="1"/>
    <col min="9" max="9" width="14.140625" style="1" bestFit="1" customWidth="1"/>
    <col min="10" max="11" width="11.42578125" style="1"/>
    <col min="12" max="12" width="14.28515625" style="1" customWidth="1"/>
    <col min="13" max="13" width="13.7109375" style="1" customWidth="1"/>
    <col min="14" max="16384" width="11.42578125" style="1"/>
  </cols>
  <sheetData>
    <row r="2" spans="2:9" ht="16.5" customHeight="1" x14ac:dyDescent="0.25">
      <c r="I2" s="22" t="s">
        <v>52</v>
      </c>
    </row>
    <row r="13" spans="2:9" ht="16.5" customHeight="1" x14ac:dyDescent="0.35">
      <c r="B13" s="23" t="s">
        <v>53</v>
      </c>
    </row>
    <row r="15" spans="2:9" ht="16.5" customHeight="1" x14ac:dyDescent="0.25">
      <c r="B15" s="24" t="s">
        <v>70</v>
      </c>
    </row>
    <row r="16" spans="2:9" ht="16.5" customHeight="1" thickBot="1" x14ac:dyDescent="0.25"/>
    <row r="17" spans="2:6" s="7" customFormat="1" ht="33.75" customHeight="1" thickBot="1" x14ac:dyDescent="0.25">
      <c r="B17" s="88" t="s">
        <v>10</v>
      </c>
      <c r="C17" s="89" t="s">
        <v>9</v>
      </c>
      <c r="D17" s="89" t="s">
        <v>8</v>
      </c>
      <c r="E17" s="87" t="s">
        <v>54</v>
      </c>
    </row>
    <row r="18" spans="2:6" ht="16.5" customHeight="1" thickTop="1" thickBot="1" x14ac:dyDescent="0.25">
      <c r="B18" s="85" t="s">
        <v>31</v>
      </c>
      <c r="C18" s="86">
        <v>2292.4189911341841</v>
      </c>
      <c r="D18" s="86">
        <v>526.81162270478114</v>
      </c>
      <c r="E18" s="84">
        <f>SUM(B18:D18)</f>
        <v>2819.2306138389654</v>
      </c>
    </row>
    <row r="19" spans="2:6" ht="16.5" customHeight="1" thickTop="1" x14ac:dyDescent="0.2">
      <c r="B19" s="114" t="s">
        <v>55</v>
      </c>
      <c r="C19" s="115"/>
      <c r="D19" s="115"/>
      <c r="E19" s="71"/>
    </row>
    <row r="20" spans="2:6" ht="16.5" customHeight="1" x14ac:dyDescent="0.2">
      <c r="B20" s="96" t="s">
        <v>56</v>
      </c>
      <c r="C20" s="34">
        <v>0.22548214055260959</v>
      </c>
      <c r="D20" s="34">
        <v>0.35888310855817901</v>
      </c>
      <c r="E20" s="72">
        <f>SUMPRODUCT($C$18:$D$18,C20:D20)/$E$18</f>
        <v>0.2504099276163666</v>
      </c>
      <c r="F20" s="6"/>
    </row>
    <row r="21" spans="2:6" ht="16.5" customHeight="1" x14ac:dyDescent="0.2">
      <c r="B21" s="63" t="s">
        <v>57</v>
      </c>
      <c r="C21" s="32">
        <v>0.19676728973980509</v>
      </c>
      <c r="D21" s="32">
        <v>0.26782876481973811</v>
      </c>
      <c r="E21" s="72">
        <f t="shared" ref="E21:E22" si="0">SUMPRODUCT($C$18:$D$18,C21:D21)/$E$18</f>
        <v>0.21004609382730682</v>
      </c>
      <c r="F21" s="6"/>
    </row>
    <row r="22" spans="2:6" ht="16.5" customHeight="1" thickBot="1" x14ac:dyDescent="0.25">
      <c r="B22" s="90" t="s">
        <v>58</v>
      </c>
      <c r="C22" s="33">
        <v>0.57775056970758532</v>
      </c>
      <c r="D22" s="33">
        <v>0.37328812662208294</v>
      </c>
      <c r="E22" s="74">
        <f t="shared" si="0"/>
        <v>0.53954397855632652</v>
      </c>
      <c r="F22" s="6"/>
    </row>
    <row r="23" spans="2:6" ht="16.5" customHeight="1" x14ac:dyDescent="0.2">
      <c r="B23" s="92" t="s">
        <v>59</v>
      </c>
      <c r="C23" s="25"/>
      <c r="D23" s="25"/>
      <c r="E23" s="72"/>
    </row>
    <row r="24" spans="2:6" ht="16.5" customHeight="1" x14ac:dyDescent="0.2">
      <c r="B24" s="96" t="s">
        <v>60</v>
      </c>
      <c r="C24" s="34">
        <v>8.5730037287160193E-2</v>
      </c>
      <c r="D24" s="34">
        <v>0.24590039288200244</v>
      </c>
      <c r="E24" s="72">
        <f t="shared" ref="E24:E26" si="1">SUMPRODUCT($C$18:$D$18,C24:D24)/$E$18</f>
        <v>0.11566004887469059</v>
      </c>
      <c r="F24" s="6"/>
    </row>
    <row r="25" spans="2:6" ht="16.5" customHeight="1" x14ac:dyDescent="0.2">
      <c r="B25" s="63" t="s">
        <v>61</v>
      </c>
      <c r="C25" s="32">
        <v>0.45793620719362399</v>
      </c>
      <c r="D25" s="32">
        <v>0.58501413425059801</v>
      </c>
      <c r="E25" s="72">
        <f t="shared" si="1"/>
        <v>0.48168244797088461</v>
      </c>
      <c r="F25" s="6"/>
    </row>
    <row r="26" spans="2:6" ht="16.5" customHeight="1" thickBot="1" x14ac:dyDescent="0.25">
      <c r="B26" s="90" t="s">
        <v>62</v>
      </c>
      <c r="C26" s="33">
        <v>0.45633375551921584</v>
      </c>
      <c r="D26" s="33">
        <v>0.16908547286739947</v>
      </c>
      <c r="E26" s="72">
        <f t="shared" si="1"/>
        <v>0.40265750315442472</v>
      </c>
      <c r="F26" s="6"/>
    </row>
    <row r="27" spans="2:6" ht="16.5" customHeight="1" x14ac:dyDescent="0.2">
      <c r="B27" s="92" t="s">
        <v>113</v>
      </c>
      <c r="C27" s="25"/>
      <c r="D27" s="25"/>
      <c r="E27" s="72"/>
    </row>
    <row r="28" spans="2:6" ht="16.5" customHeight="1" x14ac:dyDescent="0.2">
      <c r="B28" s="96" t="s">
        <v>112</v>
      </c>
      <c r="C28" s="34">
        <v>0.48949772867973668</v>
      </c>
      <c r="D28" s="34">
        <v>0.85655681226366787</v>
      </c>
      <c r="E28" s="72">
        <f t="shared" ref="E28:E30" si="2">SUMPRODUCT($C$18:$D$18,C28:D28)/$E$18</f>
        <v>0.55808771578549743</v>
      </c>
      <c r="F28" s="6"/>
    </row>
    <row r="29" spans="2:6" ht="16.5" customHeight="1" x14ac:dyDescent="0.2">
      <c r="B29" s="63" t="s">
        <v>114</v>
      </c>
      <c r="C29" s="32">
        <v>0.22424655157203333</v>
      </c>
      <c r="D29" s="32">
        <v>8.4790693743695689E-2</v>
      </c>
      <c r="E29" s="72">
        <f t="shared" si="2"/>
        <v>0.1981873259103932</v>
      </c>
      <c r="F29" s="6"/>
    </row>
    <row r="30" spans="2:6" ht="16.5" customHeight="1" thickBot="1" x14ac:dyDescent="0.25">
      <c r="B30" s="75" t="s">
        <v>115</v>
      </c>
      <c r="C30" s="76">
        <v>0.28625571974823005</v>
      </c>
      <c r="D30" s="76">
        <v>5.8652493992636473E-2</v>
      </c>
      <c r="E30" s="77">
        <f t="shared" si="2"/>
        <v>0.2437249583041094</v>
      </c>
      <c r="F30" s="6"/>
    </row>
    <row r="33" spans="2:9" ht="16.5" customHeight="1" x14ac:dyDescent="0.25">
      <c r="B33" s="24" t="s">
        <v>68</v>
      </c>
    </row>
    <row r="34" spans="2:9" ht="16.5" customHeight="1" thickBot="1" x14ac:dyDescent="0.25"/>
    <row r="35" spans="2:9" ht="30.75" thickBot="1" x14ac:dyDescent="0.25">
      <c r="B35" s="88" t="s">
        <v>39</v>
      </c>
      <c r="C35" s="89" t="s">
        <v>106</v>
      </c>
      <c r="D35" s="89" t="s">
        <v>107</v>
      </c>
      <c r="E35" s="89" t="s">
        <v>108</v>
      </c>
      <c r="F35" s="89" t="s">
        <v>109</v>
      </c>
      <c r="G35" s="89" t="s">
        <v>110</v>
      </c>
      <c r="H35" s="87" t="s">
        <v>1</v>
      </c>
    </row>
    <row r="36" spans="2:9" ht="16.5" customHeight="1" thickTop="1" thickBot="1" x14ac:dyDescent="0.25">
      <c r="B36" s="85" t="s">
        <v>67</v>
      </c>
      <c r="C36" s="86">
        <v>433.44626342715321</v>
      </c>
      <c r="D36" s="86">
        <v>458.21150784912834</v>
      </c>
      <c r="E36" s="86">
        <v>473.67013118092632</v>
      </c>
      <c r="F36" s="86">
        <v>465.30054234154483</v>
      </c>
      <c r="G36" s="86">
        <v>461.5599324964661</v>
      </c>
      <c r="H36" s="84">
        <f>SUM(C36:G36)</f>
        <v>2292.1883772952187</v>
      </c>
    </row>
    <row r="37" spans="2:9" ht="16.5" customHeight="1" thickTop="1" x14ac:dyDescent="0.2">
      <c r="B37" s="114" t="s">
        <v>55</v>
      </c>
      <c r="C37" s="115"/>
      <c r="D37" s="115"/>
      <c r="E37" s="137"/>
      <c r="F37" s="115"/>
      <c r="G37" s="137"/>
      <c r="H37" s="71"/>
    </row>
    <row r="38" spans="2:9" ht="16.5" customHeight="1" x14ac:dyDescent="0.2">
      <c r="B38" s="96" t="s">
        <v>56</v>
      </c>
      <c r="C38" s="34">
        <v>0.53960575152298484</v>
      </c>
      <c r="D38" s="34">
        <v>0.31393674749776357</v>
      </c>
      <c r="E38" s="34">
        <v>0.19633863804339921</v>
      </c>
      <c r="F38" s="34">
        <v>6.2304398987797507E-2</v>
      </c>
      <c r="G38" s="34">
        <v>3.708726520286082E-2</v>
      </c>
      <c r="H38" s="72">
        <f>SUMPRODUCT($C$36:$G$36,C38:G38)/$H$36</f>
        <v>0.22548214055260951</v>
      </c>
    </row>
    <row r="39" spans="2:9" ht="16.5" customHeight="1" x14ac:dyDescent="0.2">
      <c r="B39" s="63" t="s">
        <v>57</v>
      </c>
      <c r="C39" s="32">
        <v>0.30007930583312092</v>
      </c>
      <c r="D39" s="32">
        <v>0.19047360421575649</v>
      </c>
      <c r="E39" s="32">
        <v>0.251890665793149</v>
      </c>
      <c r="F39" s="32">
        <v>0.18838829269237728</v>
      </c>
      <c r="G39" s="32">
        <v>5.787327275266442E-2</v>
      </c>
      <c r="H39" s="72">
        <f t="shared" ref="H39:H40" si="3">SUMPRODUCT($C$36:$G$36,C39:G39)/$H$36</f>
        <v>0.19676728973980515</v>
      </c>
    </row>
    <row r="40" spans="2:9" ht="16.5" customHeight="1" thickBot="1" x14ac:dyDescent="0.25">
      <c r="B40" s="75" t="s">
        <v>58</v>
      </c>
      <c r="C40" s="76">
        <v>0.1603149426438942</v>
      </c>
      <c r="D40" s="76">
        <v>0.49558964828647989</v>
      </c>
      <c r="E40" s="76">
        <v>0.55177069616345176</v>
      </c>
      <c r="F40" s="76">
        <v>0.74930730831982528</v>
      </c>
      <c r="G40" s="76">
        <v>0.90503946204447472</v>
      </c>
      <c r="H40" s="74">
        <f t="shared" si="3"/>
        <v>0.57775056970758543</v>
      </c>
    </row>
    <row r="41" spans="2:9" ht="16.5" customHeight="1" x14ac:dyDescent="0.2">
      <c r="B41" s="114" t="s">
        <v>59</v>
      </c>
      <c r="C41" s="115"/>
      <c r="D41" s="115"/>
      <c r="E41" s="137"/>
      <c r="F41" s="115"/>
      <c r="G41" s="137"/>
      <c r="H41" s="72"/>
    </row>
    <row r="42" spans="2:9" ht="16.5" customHeight="1" x14ac:dyDescent="0.2">
      <c r="B42" s="96" t="s">
        <v>60</v>
      </c>
      <c r="C42" s="34">
        <v>0.17675928627510654</v>
      </c>
      <c r="D42" s="34">
        <v>0.11773181881703168</v>
      </c>
      <c r="E42" s="34">
        <v>0.11007420716078165</v>
      </c>
      <c r="F42" s="34">
        <v>1.0623514036482731E-2</v>
      </c>
      <c r="G42" s="34">
        <v>1.9208074744620721E-2</v>
      </c>
      <c r="H42" s="72">
        <f>SUMPRODUCT($C$36:$G$36,C42:G42)/$H$36</f>
        <v>8.5730037287160235E-2</v>
      </c>
      <c r="I42" s="6"/>
    </row>
    <row r="43" spans="2:9" ht="16.5" customHeight="1" x14ac:dyDescent="0.2">
      <c r="B43" s="63" t="s">
        <v>61</v>
      </c>
      <c r="C43" s="32">
        <v>0.74553644328432433</v>
      </c>
      <c r="D43" s="32">
        <v>0.61538316687982053</v>
      </c>
      <c r="E43" s="32">
        <v>0.52256161993682726</v>
      </c>
      <c r="F43" s="32">
        <v>0.35777359690683991</v>
      </c>
      <c r="G43" s="32">
        <v>6.6202318241624036E-2</v>
      </c>
      <c r="H43" s="72">
        <f t="shared" ref="H43:H44" si="4">SUMPRODUCT($C$36:$G$36,C43:G43)/$H$36</f>
        <v>0.4579362071936241</v>
      </c>
    </row>
    <row r="44" spans="2:9" ht="16.5" customHeight="1" thickBot="1" x14ac:dyDescent="0.25">
      <c r="B44" s="75" t="s">
        <v>62</v>
      </c>
      <c r="C44" s="76">
        <v>7.7704270440569129E-2</v>
      </c>
      <c r="D44" s="76">
        <v>0.26688501430314776</v>
      </c>
      <c r="E44" s="76">
        <v>0.36736417290239121</v>
      </c>
      <c r="F44" s="76">
        <v>0.63160288905667761</v>
      </c>
      <c r="G44" s="76">
        <v>0.91458960701375525</v>
      </c>
      <c r="H44" s="72">
        <f t="shared" si="4"/>
        <v>0.45633375551921584</v>
      </c>
    </row>
    <row r="45" spans="2:9" ht="16.5" customHeight="1" x14ac:dyDescent="0.2">
      <c r="B45" s="114" t="s">
        <v>113</v>
      </c>
      <c r="C45" s="115"/>
      <c r="D45" s="115"/>
      <c r="E45" s="137"/>
      <c r="F45" s="115"/>
      <c r="G45" s="137"/>
      <c r="H45" s="72"/>
    </row>
    <row r="46" spans="2:9" ht="16.5" customHeight="1" x14ac:dyDescent="0.2">
      <c r="B46" s="96" t="s">
        <v>112</v>
      </c>
      <c r="C46" s="34">
        <v>0.84431207198891434</v>
      </c>
      <c r="D46" s="34">
        <v>0.64904566720310986</v>
      </c>
      <c r="E46" s="34">
        <v>0.57028481420947175</v>
      </c>
      <c r="F46" s="34">
        <v>0.32015437922853834</v>
      </c>
      <c r="G46" s="34">
        <v>8.5713698177517977E-2</v>
      </c>
      <c r="H46" s="72">
        <f>SUMPRODUCT($C$36:$G$36,C46:G46)/$H$36</f>
        <v>0.48949772867973668</v>
      </c>
      <c r="I46" s="6"/>
    </row>
    <row r="47" spans="2:9" ht="16.5" customHeight="1" x14ac:dyDescent="0.2">
      <c r="B47" s="63" t="s">
        <v>114</v>
      </c>
      <c r="C47" s="32">
        <v>0.15568792801108572</v>
      </c>
      <c r="D47" s="32">
        <v>0.29568868072964216</v>
      </c>
      <c r="E47" s="32">
        <v>0.26947452613874939</v>
      </c>
      <c r="F47" s="32">
        <v>0.28058747820743085</v>
      </c>
      <c r="G47" s="32">
        <v>0.11449324042866167</v>
      </c>
      <c r="H47" s="72">
        <f t="shared" ref="H47:H48" si="5">SUMPRODUCT($C$36:$G$36,C47:G47)/$H$36</f>
        <v>0.22424655157203333</v>
      </c>
    </row>
    <row r="48" spans="2:9" ht="16.5" customHeight="1" thickBot="1" x14ac:dyDescent="0.25">
      <c r="B48" s="75" t="s">
        <v>115</v>
      </c>
      <c r="C48" s="76">
        <v>0</v>
      </c>
      <c r="D48" s="76">
        <v>5.526565206724815E-2</v>
      </c>
      <c r="E48" s="76">
        <v>0.160240659651779</v>
      </c>
      <c r="F48" s="76">
        <v>0.39925814256403097</v>
      </c>
      <c r="G48" s="76">
        <v>0.79979306139382011</v>
      </c>
      <c r="H48" s="77">
        <f t="shared" si="5"/>
        <v>0.28625571974823005</v>
      </c>
    </row>
    <row r="49" spans="2:9" ht="16.5" customHeight="1" x14ac:dyDescent="0.2">
      <c r="B49" s="43"/>
      <c r="C49" s="26"/>
      <c r="D49" s="26"/>
      <c r="E49" s="26"/>
      <c r="F49" s="26"/>
      <c r="G49" s="26"/>
      <c r="H49" s="26"/>
      <c r="I49" s="26"/>
    </row>
    <row r="50" spans="2:9" ht="16.5" customHeight="1" x14ac:dyDescent="0.25">
      <c r="B50" s="24" t="s">
        <v>69</v>
      </c>
    </row>
    <row r="51" spans="2:9" ht="16.5" customHeight="1" thickBot="1" x14ac:dyDescent="0.25"/>
    <row r="52" spans="2:9" ht="15.75" thickBot="1" x14ac:dyDescent="0.25">
      <c r="B52" s="88" t="s">
        <v>43</v>
      </c>
      <c r="C52" s="89" t="s">
        <v>106</v>
      </c>
      <c r="D52" s="89" t="s">
        <v>107</v>
      </c>
      <c r="E52" s="89" t="s">
        <v>111</v>
      </c>
      <c r="F52" s="87" t="s">
        <v>1</v>
      </c>
    </row>
    <row r="53" spans="2:9" ht="16.5" customHeight="1" thickTop="1" thickBot="1" x14ac:dyDescent="0.25">
      <c r="B53" s="85" t="s">
        <v>67</v>
      </c>
      <c r="C53" s="86">
        <v>315.0811062770473</v>
      </c>
      <c r="D53" s="86">
        <v>128.49398570163896</v>
      </c>
      <c r="E53" s="86">
        <v>83.236530726094898</v>
      </c>
      <c r="F53" s="84">
        <f>SUM(A53:E53)</f>
        <v>526.81162270478114</v>
      </c>
    </row>
    <row r="54" spans="2:9" ht="16.5" customHeight="1" thickTop="1" x14ac:dyDescent="0.2">
      <c r="B54" s="114" t="s">
        <v>55</v>
      </c>
      <c r="C54" s="115"/>
      <c r="D54" s="115"/>
      <c r="E54" s="137"/>
      <c r="F54" s="71"/>
    </row>
    <row r="55" spans="2:9" ht="16.5" customHeight="1" x14ac:dyDescent="0.2">
      <c r="B55" s="96" t="s">
        <v>56</v>
      </c>
      <c r="C55" s="34">
        <v>0.49912401939482898</v>
      </c>
      <c r="D55" s="34">
        <v>0.24747652123064062</v>
      </c>
      <c r="E55" s="34">
        <v>0</v>
      </c>
      <c r="F55" s="72">
        <f>SUMPRODUCT($C$53:$E$53,C55:E55)/$F$53</f>
        <v>0.35888310855817901</v>
      </c>
    </row>
    <row r="56" spans="2:9" ht="16.5" customHeight="1" x14ac:dyDescent="0.2">
      <c r="B56" s="63" t="s">
        <v>57</v>
      </c>
      <c r="C56" s="32">
        <v>0.23699610076974134</v>
      </c>
      <c r="D56" s="32">
        <v>0.28809570728937944</v>
      </c>
      <c r="E56" s="32">
        <v>0.35325531516252279</v>
      </c>
      <c r="F56" s="72">
        <f>SUMPRODUCT($C$53:$E$53,C56:E56)/$F$53</f>
        <v>0.26782876481973811</v>
      </c>
    </row>
    <row r="57" spans="2:9" ht="16.5" customHeight="1" thickBot="1" x14ac:dyDescent="0.25">
      <c r="B57" s="75" t="s">
        <v>58</v>
      </c>
      <c r="C57" s="76">
        <v>0.26387987983542971</v>
      </c>
      <c r="D57" s="76">
        <v>0.46442777147997988</v>
      </c>
      <c r="E57" s="76">
        <v>0.64674468483747727</v>
      </c>
      <c r="F57" s="74">
        <f>SUMPRODUCT($C$53:$E$53,C57:E57)/$F$53</f>
        <v>0.37328812662208294</v>
      </c>
    </row>
    <row r="58" spans="2:9" ht="16.5" customHeight="1" x14ac:dyDescent="0.2">
      <c r="B58" s="114" t="s">
        <v>59</v>
      </c>
      <c r="C58" s="115"/>
      <c r="D58" s="115"/>
      <c r="E58" s="137"/>
      <c r="F58" s="72"/>
    </row>
    <row r="59" spans="2:9" ht="16.5" customHeight="1" x14ac:dyDescent="0.2">
      <c r="B59" s="96" t="s">
        <v>60</v>
      </c>
      <c r="C59" s="34">
        <v>0.33263688270828068</v>
      </c>
      <c r="D59" s="34">
        <v>0.19250385822004978</v>
      </c>
      <c r="E59" s="34">
        <v>0</v>
      </c>
      <c r="F59" s="72">
        <f>SUMPRODUCT($C$53:$E$53,C59:E59)/$F$53</f>
        <v>0.24590039288200244</v>
      </c>
    </row>
    <row r="60" spans="2:9" ht="16.5" customHeight="1" x14ac:dyDescent="0.2">
      <c r="B60" s="63" t="s">
        <v>61</v>
      </c>
      <c r="C60" s="32">
        <v>0.54094113879827788</v>
      </c>
      <c r="D60" s="32">
        <v>0.61352443541227064</v>
      </c>
      <c r="E60" s="32">
        <v>0.70783479778695024</v>
      </c>
      <c r="F60" s="72">
        <f>SUMPRODUCT($C$53:$E$53,C60:E60)/$F$53</f>
        <v>0.58501413425059801</v>
      </c>
    </row>
    <row r="61" spans="2:9" ht="16.5" customHeight="1" thickBot="1" x14ac:dyDescent="0.25">
      <c r="B61" s="75" t="s">
        <v>62</v>
      </c>
      <c r="C61" s="76">
        <v>0.12642197849344133</v>
      </c>
      <c r="D61" s="76">
        <v>0.1939717063676796</v>
      </c>
      <c r="E61" s="76">
        <v>0.29216520221304987</v>
      </c>
      <c r="F61" s="72">
        <f t="shared" ref="F61" si="6">SUMPRODUCT($C$53:$E$53,C61:E61)/$F$53</f>
        <v>0.16908547286739947</v>
      </c>
    </row>
    <row r="62" spans="2:9" ht="16.5" customHeight="1" x14ac:dyDescent="0.2">
      <c r="B62" s="114" t="s">
        <v>113</v>
      </c>
      <c r="C62" s="115"/>
      <c r="D62" s="115"/>
      <c r="E62" s="137"/>
      <c r="F62" s="72"/>
    </row>
    <row r="63" spans="2:9" ht="16.5" customHeight="1" x14ac:dyDescent="0.2">
      <c r="B63" s="96" t="s">
        <v>112</v>
      </c>
      <c r="C63" s="34">
        <v>0.94068850346274135</v>
      </c>
      <c r="D63" s="34">
        <v>0.85090333606770929</v>
      </c>
      <c r="E63" s="34">
        <v>0.54681458224071144</v>
      </c>
      <c r="F63" s="72">
        <f>SUMPRODUCT($C$53:$E$53,C63:E63)/$F$53</f>
        <v>0.85655681226366787</v>
      </c>
      <c r="I63" s="6"/>
    </row>
    <row r="64" spans="2:9" ht="16.5" customHeight="1" x14ac:dyDescent="0.2">
      <c r="B64" s="63" t="s">
        <v>114</v>
      </c>
      <c r="C64" s="32">
        <v>5.9311496537258562E-2</v>
      </c>
      <c r="D64" s="32">
        <v>6.2516088671617245E-2</v>
      </c>
      <c r="E64" s="32">
        <v>0.2156246717278654</v>
      </c>
      <c r="F64" s="72">
        <f>SUMPRODUCT($C$53:$E$53,C64:E64)/$F$53</f>
        <v>8.4790693743695689E-2</v>
      </c>
    </row>
    <row r="65" spans="2:7" ht="16.5" customHeight="1" thickBot="1" x14ac:dyDescent="0.25">
      <c r="B65" s="75" t="s">
        <v>115</v>
      </c>
      <c r="C65" s="76">
        <v>0</v>
      </c>
      <c r="D65" s="76">
        <v>8.6580575260673448E-2</v>
      </c>
      <c r="E65" s="76">
        <v>0.23756074603142338</v>
      </c>
      <c r="F65" s="77">
        <f>SUMPRODUCT($C$53:$E$53,C65:E65)/$F$53</f>
        <v>5.8652493992636473E-2</v>
      </c>
    </row>
    <row r="66" spans="2:7" ht="16.5" customHeight="1" x14ac:dyDescent="0.2">
      <c r="B66" s="43"/>
      <c r="C66" s="26"/>
      <c r="D66" s="26"/>
      <c r="E66" s="26"/>
      <c r="F66" s="26"/>
      <c r="G66" s="26"/>
    </row>
    <row r="68" spans="2:7" s="95" customFormat="1" ht="13.5" customHeight="1" x14ac:dyDescent="0.2"/>
    <row r="69" spans="2:7" ht="13.5" customHeight="1" x14ac:dyDescent="0.2"/>
    <row r="70" spans="2:7" ht="16.5" customHeight="1" x14ac:dyDescent="0.25">
      <c r="B70" s="24" t="s">
        <v>71</v>
      </c>
    </row>
    <row r="71" spans="2:7" ht="16.5" customHeight="1" thickBot="1" x14ac:dyDescent="0.25"/>
    <row r="72" spans="2:7" ht="15.75" thickBot="1" x14ac:dyDescent="0.25">
      <c r="B72" s="88" t="s">
        <v>10</v>
      </c>
      <c r="C72" s="89" t="s">
        <v>9</v>
      </c>
      <c r="D72" s="89" t="s">
        <v>8</v>
      </c>
      <c r="E72" s="87" t="s">
        <v>54</v>
      </c>
    </row>
    <row r="73" spans="2:7" ht="16.5" customHeight="1" thickTop="1" thickBot="1" x14ac:dyDescent="0.25">
      <c r="B73" s="85" t="s">
        <v>31</v>
      </c>
      <c r="C73" s="86">
        <v>2292.4189911341841</v>
      </c>
      <c r="D73" s="86">
        <v>526.81162270478114</v>
      </c>
      <c r="E73" s="84">
        <f>SUM(B73:D73)</f>
        <v>2819.2306138389654</v>
      </c>
    </row>
    <row r="74" spans="2:7" ht="16.5" customHeight="1" thickTop="1" x14ac:dyDescent="0.2">
      <c r="B74" s="114" t="s">
        <v>232</v>
      </c>
      <c r="C74" s="115"/>
      <c r="D74" s="115"/>
      <c r="E74" s="84"/>
    </row>
    <row r="75" spans="2:7" ht="16.5" customHeight="1" x14ac:dyDescent="0.2">
      <c r="B75" s="92" t="s">
        <v>64</v>
      </c>
      <c r="C75" s="32">
        <v>0.13597494253983933</v>
      </c>
      <c r="D75" s="32">
        <v>0.19486373448443475</v>
      </c>
      <c r="E75" s="72">
        <f>SUMPRODUCT($C$18:$D$18,C75:D75)/$E$18</f>
        <v>0.14697911505810377</v>
      </c>
    </row>
    <row r="76" spans="2:7" ht="16.5" customHeight="1" x14ac:dyDescent="0.2">
      <c r="B76" s="92" t="s">
        <v>65</v>
      </c>
      <c r="C76" s="32">
        <v>0.10429099229706117</v>
      </c>
      <c r="D76" s="32">
        <v>0.11341505778139208</v>
      </c>
      <c r="E76" s="72">
        <f>SUMPRODUCT($C$18:$D$18,C76:D76)/$E$18</f>
        <v>0.10599594815270143</v>
      </c>
    </row>
    <row r="77" spans="2:7" ht="16.5" customHeight="1" x14ac:dyDescent="0.2">
      <c r="B77" s="63" t="s">
        <v>63</v>
      </c>
      <c r="C77" s="32">
        <v>0.1051050175709547</v>
      </c>
      <c r="D77" s="32">
        <v>9.6492964992158356E-2</v>
      </c>
      <c r="E77" s="72">
        <f t="shared" ref="E77:E80" si="7">SUMPRODUCT($C$18:$D$18,C77:D77)/$E$18</f>
        <v>0.1034957382975303</v>
      </c>
    </row>
    <row r="78" spans="2:7" ht="16.5" customHeight="1" x14ac:dyDescent="0.2">
      <c r="B78" s="92" t="s">
        <v>78</v>
      </c>
      <c r="C78" s="32">
        <v>9.7156089636410495E-2</v>
      </c>
      <c r="D78" s="32">
        <v>9.6533278853830562E-2</v>
      </c>
      <c r="E78" s="72">
        <f t="shared" si="7"/>
        <v>9.7039708962407309E-2</v>
      </c>
    </row>
    <row r="79" spans="2:7" ht="16.5" customHeight="1" x14ac:dyDescent="0.2">
      <c r="B79" s="92" t="s">
        <v>80</v>
      </c>
      <c r="C79" s="32">
        <v>8.9189052272216393E-2</v>
      </c>
      <c r="D79" s="32">
        <v>0.122991603568519</v>
      </c>
      <c r="E79" s="72">
        <f t="shared" si="7"/>
        <v>9.5505519187889548E-2</v>
      </c>
    </row>
    <row r="80" spans="2:7" ht="16.5" customHeight="1" x14ac:dyDescent="0.2">
      <c r="B80" s="92" t="s">
        <v>82</v>
      </c>
      <c r="C80" s="32">
        <v>9.0561222045330667E-2</v>
      </c>
      <c r="D80" s="32">
        <v>0.11789090655615231</v>
      </c>
      <c r="E80" s="72">
        <f t="shared" si="7"/>
        <v>9.5668145677076544E-2</v>
      </c>
    </row>
    <row r="81" spans="2:8" ht="16.5" customHeight="1" x14ac:dyDescent="0.2">
      <c r="B81" s="92" t="s">
        <v>77</v>
      </c>
      <c r="C81" s="32">
        <v>9.8729897702752437E-2</v>
      </c>
      <c r="D81" s="32">
        <v>0.12145153858809822</v>
      </c>
      <c r="E81" s="72">
        <f>SUMPRODUCT($C$18:$D$18,C81:D81)/$E$18</f>
        <v>0.10297574564671493</v>
      </c>
    </row>
    <row r="82" spans="2:8" ht="16.5" customHeight="1" x14ac:dyDescent="0.2">
      <c r="B82" s="92" t="s">
        <v>74</v>
      </c>
      <c r="C82" s="32">
        <v>9.2382544988828974E-2</v>
      </c>
      <c r="D82" s="32">
        <v>6.9783381208286893E-2</v>
      </c>
      <c r="E82" s="72">
        <f t="shared" ref="E82:E86" si="8">SUMPRODUCT($C$18:$D$18,C82:D82)/$E$18</f>
        <v>8.8159583559367663E-2</v>
      </c>
    </row>
    <row r="83" spans="2:8" ht="16.5" customHeight="1" x14ac:dyDescent="0.2">
      <c r="B83" s="92" t="s">
        <v>81</v>
      </c>
      <c r="C83" s="32">
        <v>5.3765042666882867E-2</v>
      </c>
      <c r="D83" s="32">
        <v>1.735576378652955E-2</v>
      </c>
      <c r="E83" s="72">
        <f t="shared" si="8"/>
        <v>4.6961473212750418E-2</v>
      </c>
    </row>
    <row r="84" spans="2:8" ht="16.5" customHeight="1" x14ac:dyDescent="0.2">
      <c r="B84" s="92" t="s">
        <v>79</v>
      </c>
      <c r="C84" s="32">
        <v>1.290277706639536E-2</v>
      </c>
      <c r="D84" s="32">
        <v>5.9659629859952611E-3</v>
      </c>
      <c r="E84" s="72">
        <f t="shared" si="8"/>
        <v>1.1606538913986558E-2</v>
      </c>
    </row>
    <row r="85" spans="2:8" ht="16.5" customHeight="1" x14ac:dyDescent="0.2">
      <c r="B85" s="92" t="s">
        <v>76</v>
      </c>
      <c r="C85" s="32">
        <v>5.6680760944712992E-2</v>
      </c>
      <c r="D85" s="32">
        <v>1.2437548284226153E-2</v>
      </c>
      <c r="E85" s="72">
        <f t="shared" si="8"/>
        <v>4.8413314308410567E-2</v>
      </c>
    </row>
    <row r="86" spans="2:8" ht="16.5" customHeight="1" thickBot="1" x14ac:dyDescent="0.25">
      <c r="B86" s="93" t="s">
        <v>75</v>
      </c>
      <c r="C86" s="76">
        <v>6.3261660268614517E-2</v>
      </c>
      <c r="D86" s="76">
        <v>3.0818258910376931E-2</v>
      </c>
      <c r="E86" s="77">
        <f t="shared" si="8"/>
        <v>5.7199169023060839E-2</v>
      </c>
    </row>
    <row r="89" spans="2:8" ht="16.5" customHeight="1" x14ac:dyDescent="0.25">
      <c r="B89" s="24" t="s">
        <v>72</v>
      </c>
    </row>
    <row r="90" spans="2:8" ht="16.5" customHeight="1" thickBot="1" x14ac:dyDescent="0.25"/>
    <row r="91" spans="2:8" ht="30.75" thickBot="1" x14ac:dyDescent="0.25">
      <c r="B91" s="88" t="s">
        <v>39</v>
      </c>
      <c r="C91" s="89" t="s">
        <v>106</v>
      </c>
      <c r="D91" s="89" t="s">
        <v>107</v>
      </c>
      <c r="E91" s="89" t="s">
        <v>108</v>
      </c>
      <c r="F91" s="89" t="s">
        <v>109</v>
      </c>
      <c r="G91" s="89" t="s">
        <v>110</v>
      </c>
      <c r="H91" s="87" t="s">
        <v>1</v>
      </c>
    </row>
    <row r="92" spans="2:8" ht="16.5" customHeight="1" thickTop="1" thickBot="1" x14ac:dyDescent="0.25">
      <c r="B92" s="85" t="s">
        <v>67</v>
      </c>
      <c r="C92" s="86">
        <v>433.44626342715321</v>
      </c>
      <c r="D92" s="86">
        <v>458.21150784912834</v>
      </c>
      <c r="E92" s="86">
        <v>473.67013118092632</v>
      </c>
      <c r="F92" s="86">
        <v>465.30054234154483</v>
      </c>
      <c r="G92" s="86">
        <v>461.5599324964661</v>
      </c>
      <c r="H92" s="84">
        <f>SUM(C92:G92)</f>
        <v>2292.1883772952187</v>
      </c>
    </row>
    <row r="93" spans="2:8" ht="16.5" customHeight="1" thickTop="1" x14ac:dyDescent="0.2">
      <c r="B93" s="114" t="s">
        <v>232</v>
      </c>
      <c r="C93" s="115"/>
      <c r="D93" s="115"/>
      <c r="E93" s="115"/>
      <c r="F93" s="115"/>
      <c r="G93" s="115"/>
      <c r="H93" s="84"/>
    </row>
    <row r="94" spans="2:8" ht="16.5" customHeight="1" x14ac:dyDescent="0.2">
      <c r="B94" s="92" t="s">
        <v>64</v>
      </c>
      <c r="C94" s="32">
        <v>0.20933866175538196</v>
      </c>
      <c r="D94" s="32">
        <v>0.1384468646897779</v>
      </c>
      <c r="E94" s="32">
        <v>0.1456608364232013</v>
      </c>
      <c r="F94" s="32">
        <v>0.11706041261569924</v>
      </c>
      <c r="G94" s="91">
        <v>0.11265449161912768</v>
      </c>
      <c r="H94" s="72">
        <v>0.13597494253983933</v>
      </c>
    </row>
    <row r="95" spans="2:8" ht="16.5" customHeight="1" x14ac:dyDescent="0.2">
      <c r="B95" s="92" t="s">
        <v>65</v>
      </c>
      <c r="C95" s="32">
        <v>0.15752891237426098</v>
      </c>
      <c r="D95" s="32">
        <v>0.12195090235908683</v>
      </c>
      <c r="E95" s="32">
        <v>0.10252139235036681</v>
      </c>
      <c r="F95" s="32">
        <v>8.9592681755263776E-2</v>
      </c>
      <c r="G95" s="91">
        <v>8.4383711025927649E-2</v>
      </c>
      <c r="H95" s="72">
        <v>0.10429099229706117</v>
      </c>
    </row>
    <row r="96" spans="2:8" ht="16.5" customHeight="1" x14ac:dyDescent="0.2">
      <c r="B96" s="63" t="s">
        <v>63</v>
      </c>
      <c r="C96" s="32">
        <v>9.8219730380193299E-2</v>
      </c>
      <c r="D96" s="32">
        <v>0.1155535653734262</v>
      </c>
      <c r="E96" s="32">
        <v>0.10261961636854865</v>
      </c>
      <c r="F96" s="32">
        <v>9.4428515073683481E-2</v>
      </c>
      <c r="G96" s="91">
        <v>0.11235394764627303</v>
      </c>
      <c r="H96" s="72">
        <v>0.1051050175709547</v>
      </c>
    </row>
    <row r="97" spans="2:8" ht="16.5" customHeight="1" x14ac:dyDescent="0.2">
      <c r="B97" s="92" t="s">
        <v>78</v>
      </c>
      <c r="C97" s="32">
        <v>0.1509795880653047</v>
      </c>
      <c r="D97" s="32">
        <v>9.9191749650032926E-2</v>
      </c>
      <c r="E97" s="32">
        <v>0.10102719357979714</v>
      </c>
      <c r="F97" s="32">
        <v>8.4128408771942609E-2</v>
      </c>
      <c r="G97" s="91">
        <v>8.1537109875023661E-2</v>
      </c>
      <c r="H97" s="72">
        <v>9.7156089636410495E-2</v>
      </c>
    </row>
    <row r="98" spans="2:8" ht="16.5" customHeight="1" x14ac:dyDescent="0.2">
      <c r="B98" s="92" t="s">
        <v>80</v>
      </c>
      <c r="C98" s="32">
        <v>6.070122286140503E-2</v>
      </c>
      <c r="D98" s="32">
        <v>0.10019062277093217</v>
      </c>
      <c r="E98" s="32">
        <v>9.8545267429807668E-2</v>
      </c>
      <c r="F98" s="32">
        <v>9.4286566548836506E-2</v>
      </c>
      <c r="G98" s="91">
        <v>8.2827882482838025E-2</v>
      </c>
      <c r="H98" s="72">
        <v>8.9189052272216393E-2</v>
      </c>
    </row>
    <row r="99" spans="2:8" ht="16.5" customHeight="1" x14ac:dyDescent="0.2">
      <c r="B99" s="92" t="s">
        <v>82</v>
      </c>
      <c r="C99" s="32">
        <v>8.4735591530095911E-2</v>
      </c>
      <c r="D99" s="32">
        <v>0.10358596572020347</v>
      </c>
      <c r="E99" s="32">
        <v>9.4311323307227732E-2</v>
      </c>
      <c r="F99" s="32">
        <v>9.7151470067776066E-2</v>
      </c>
      <c r="G99" s="91">
        <v>7.6107525226796466E-2</v>
      </c>
      <c r="H99" s="72">
        <v>9.0561222045330667E-2</v>
      </c>
    </row>
    <row r="100" spans="2:8" ht="16.5" customHeight="1" x14ac:dyDescent="0.2">
      <c r="B100" s="92" t="s">
        <v>77</v>
      </c>
      <c r="C100" s="32">
        <v>7.0619619154124583E-2</v>
      </c>
      <c r="D100" s="32">
        <v>0.10144825483645105</v>
      </c>
      <c r="E100" s="32">
        <v>9.6680464613203024E-2</v>
      </c>
      <c r="F100" s="32">
        <v>0.10246077490006426</v>
      </c>
      <c r="G100" s="91">
        <v>0.10712870075718345</v>
      </c>
      <c r="H100" s="72">
        <v>9.8729897702752437E-2</v>
      </c>
    </row>
    <row r="101" spans="2:8" ht="16.5" customHeight="1" x14ac:dyDescent="0.2">
      <c r="B101" s="92" t="s">
        <v>74</v>
      </c>
      <c r="C101" s="32">
        <v>4.360300620024353E-2</v>
      </c>
      <c r="D101" s="32">
        <v>0.11390378515632793</v>
      </c>
      <c r="E101" s="32">
        <v>8.7652481335673688E-2</v>
      </c>
      <c r="F101" s="32">
        <v>0.10241286729661117</v>
      </c>
      <c r="G101" s="91">
        <v>9.3836176554590395E-2</v>
      </c>
      <c r="H101" s="72">
        <v>9.2382544988828974E-2</v>
      </c>
    </row>
    <row r="102" spans="2:8" ht="16.5" customHeight="1" x14ac:dyDescent="0.2">
      <c r="B102" s="92" t="s">
        <v>81</v>
      </c>
      <c r="C102" s="32">
        <v>4.7147691479950418E-2</v>
      </c>
      <c r="D102" s="32">
        <v>4.1929086138359543E-2</v>
      </c>
      <c r="E102" s="32">
        <v>5.7033529990521012E-2</v>
      </c>
      <c r="F102" s="32">
        <v>5.9702190644405226E-2</v>
      </c>
      <c r="G102" s="91">
        <v>5.6678125532031359E-2</v>
      </c>
      <c r="H102" s="72">
        <v>5.3765042666882867E-2</v>
      </c>
    </row>
    <row r="103" spans="2:8" ht="16.5" customHeight="1" x14ac:dyDescent="0.2">
      <c r="B103" s="92" t="s">
        <v>79</v>
      </c>
      <c r="C103" s="32">
        <v>7.6308791317631951E-3</v>
      </c>
      <c r="D103" s="32">
        <v>1.1967787578490813E-2</v>
      </c>
      <c r="E103" s="32">
        <v>1.1970240050887499E-2</v>
      </c>
      <c r="F103" s="32">
        <v>1.1926366052190265E-2</v>
      </c>
      <c r="G103" s="91">
        <v>1.7273420695560031E-2</v>
      </c>
      <c r="H103" s="72">
        <v>1.290277706639536E-2</v>
      </c>
    </row>
    <row r="104" spans="2:8" ht="16.5" customHeight="1" x14ac:dyDescent="0.2">
      <c r="B104" s="92" t="s">
        <v>76</v>
      </c>
      <c r="C104" s="32">
        <v>6.8928194405142723E-3</v>
      </c>
      <c r="D104" s="32">
        <v>2.4544220808022574E-2</v>
      </c>
      <c r="E104" s="32">
        <v>3.9064322482294987E-2</v>
      </c>
      <c r="F104" s="32">
        <v>7.8777045213791197E-2</v>
      </c>
      <c r="G104" s="91">
        <v>9.2292744490842724E-2</v>
      </c>
      <c r="H104" s="72">
        <v>5.6680760944712992E-2</v>
      </c>
    </row>
    <row r="105" spans="2:8" ht="16.5" customHeight="1" thickBot="1" x14ac:dyDescent="0.25">
      <c r="B105" s="93" t="s">
        <v>75</v>
      </c>
      <c r="C105" s="76">
        <v>6.2602277626762154E-2</v>
      </c>
      <c r="D105" s="76">
        <v>2.7287194918888535E-2</v>
      </c>
      <c r="E105" s="76">
        <v>6.2913332068470731E-2</v>
      </c>
      <c r="F105" s="76">
        <v>6.807270105973641E-2</v>
      </c>
      <c r="G105" s="94">
        <v>8.2926164093805529E-2</v>
      </c>
      <c r="H105" s="77">
        <v>6.3261660268614517E-2</v>
      </c>
    </row>
    <row r="108" spans="2:8" ht="16.5" customHeight="1" x14ac:dyDescent="0.25">
      <c r="B108" s="24" t="s">
        <v>73</v>
      </c>
    </row>
    <row r="109" spans="2:8" ht="16.5" customHeight="1" thickBot="1" x14ac:dyDescent="0.25"/>
    <row r="110" spans="2:8" ht="30" customHeight="1" thickBot="1" x14ac:dyDescent="0.25">
      <c r="B110" s="88" t="s">
        <v>43</v>
      </c>
      <c r="C110" s="89" t="s">
        <v>106</v>
      </c>
      <c r="D110" s="89" t="s">
        <v>107</v>
      </c>
      <c r="E110" s="89" t="s">
        <v>111</v>
      </c>
      <c r="F110" s="87" t="s">
        <v>1</v>
      </c>
    </row>
    <row r="111" spans="2:8" ht="16.5" customHeight="1" thickTop="1" thickBot="1" x14ac:dyDescent="0.25">
      <c r="B111" s="85" t="s">
        <v>67</v>
      </c>
      <c r="C111" s="86">
        <v>315.0811062770473</v>
      </c>
      <c r="D111" s="86">
        <v>128.49398570163896</v>
      </c>
      <c r="E111" s="86">
        <v>83.236530726094898</v>
      </c>
      <c r="F111" s="84">
        <f>SUM(A111:E111)</f>
        <v>526.81162270478114</v>
      </c>
    </row>
    <row r="112" spans="2:8" ht="16.5" customHeight="1" thickTop="1" x14ac:dyDescent="0.2">
      <c r="B112" s="114" t="s">
        <v>232</v>
      </c>
      <c r="C112" s="115"/>
      <c r="D112" s="115"/>
      <c r="E112" s="115"/>
      <c r="F112" s="84"/>
    </row>
    <row r="113" spans="2:6" ht="16.5" customHeight="1" x14ac:dyDescent="0.2">
      <c r="B113" s="92" t="s">
        <v>64</v>
      </c>
      <c r="C113" s="32">
        <v>0.22923632810266939</v>
      </c>
      <c r="D113" s="32">
        <v>0.18022298116512434</v>
      </c>
      <c r="E113" s="32">
        <v>0.1519400531973927</v>
      </c>
      <c r="F113" s="72">
        <v>0.19486373448443475</v>
      </c>
    </row>
    <row r="114" spans="2:6" ht="16.5" customHeight="1" x14ac:dyDescent="0.2">
      <c r="B114" s="92" t="s">
        <v>65</v>
      </c>
      <c r="C114" s="32">
        <v>0.14483185552347147</v>
      </c>
      <c r="D114" s="32">
        <v>8.9219764531256324E-2</v>
      </c>
      <c r="E114" s="32">
        <v>8.5810701222078511E-2</v>
      </c>
      <c r="F114" s="72">
        <v>0.11341505778139208</v>
      </c>
    </row>
    <row r="115" spans="2:6" ht="16.5" customHeight="1" x14ac:dyDescent="0.2">
      <c r="B115" s="63" t="s">
        <v>63</v>
      </c>
      <c r="C115" s="32">
        <v>9.3781123973588496E-2</v>
      </c>
      <c r="D115" s="32">
        <v>0.1029139612185159</v>
      </c>
      <c r="E115" s="32">
        <v>9.4216823788078136E-2</v>
      </c>
      <c r="F115" s="72">
        <v>9.6492964992158356E-2</v>
      </c>
    </row>
    <row r="116" spans="2:6" ht="16.5" customHeight="1" x14ac:dyDescent="0.2">
      <c r="B116" s="92" t="s">
        <v>78</v>
      </c>
      <c r="C116" s="32">
        <v>0.11723487188597227</v>
      </c>
      <c r="D116" s="32">
        <v>7.3646431032343432E-2</v>
      </c>
      <c r="E116" s="32">
        <v>8.5810701222078511E-2</v>
      </c>
      <c r="F116" s="72">
        <v>9.6533278853830562E-2</v>
      </c>
    </row>
    <row r="117" spans="2:6" ht="16.5" customHeight="1" x14ac:dyDescent="0.2">
      <c r="B117" s="92" t="s">
        <v>80</v>
      </c>
      <c r="C117" s="32">
        <v>9.8552201166409392E-2</v>
      </c>
      <c r="D117" s="32">
        <v>0.1391403911033457</v>
      </c>
      <c r="E117" s="32">
        <v>0.14733958872657779</v>
      </c>
      <c r="F117" s="72">
        <v>0.122991603568519</v>
      </c>
    </row>
    <row r="118" spans="2:6" ht="16.5" customHeight="1" x14ac:dyDescent="0.2">
      <c r="B118" s="92" t="s">
        <v>82</v>
      </c>
      <c r="C118" s="32">
        <v>0.13253378366342985</v>
      </c>
      <c r="D118" s="32">
        <v>0.1029139612185159</v>
      </c>
      <c r="E118" s="32">
        <v>0.10900358531831371</v>
      </c>
      <c r="F118" s="72">
        <v>0.11789090655615231</v>
      </c>
    </row>
    <row r="119" spans="2:6" ht="16.5" customHeight="1" x14ac:dyDescent="0.2">
      <c r="B119" s="92" t="s">
        <v>77</v>
      </c>
      <c r="C119" s="32">
        <v>0.11411336725298656</v>
      </c>
      <c r="D119" s="32">
        <v>0.13726125429169234</v>
      </c>
      <c r="E119" s="32">
        <v>0.11697562006517502</v>
      </c>
      <c r="F119" s="72">
        <v>0.12145153858809822</v>
      </c>
    </row>
    <row r="120" spans="2:6" ht="16.5" customHeight="1" x14ac:dyDescent="0.2">
      <c r="B120" s="92" t="s">
        <v>74</v>
      </c>
      <c r="C120" s="32">
        <v>4.6890561986794248E-2</v>
      </c>
      <c r="D120" s="32">
        <v>8.7340627719602992E-2</v>
      </c>
      <c r="E120" s="32">
        <v>8.9977077873755099E-2</v>
      </c>
      <c r="F120" s="72">
        <v>6.9783381208286893E-2</v>
      </c>
    </row>
    <row r="121" spans="2:6" ht="16.5" customHeight="1" x14ac:dyDescent="0.2">
      <c r="B121" s="92" t="s">
        <v>81</v>
      </c>
      <c r="C121" s="32">
        <v>0</v>
      </c>
      <c r="D121" s="32">
        <v>4.2499764034517593E-2</v>
      </c>
      <c r="E121" s="32">
        <v>1.9940453835124682E-2</v>
      </c>
      <c r="F121" s="72">
        <v>1.735576378652955E-2</v>
      </c>
    </row>
    <row r="122" spans="2:6" ht="16.5" customHeight="1" x14ac:dyDescent="0.2">
      <c r="B122" s="92" t="s">
        <v>79</v>
      </c>
      <c r="C122" s="32">
        <v>0</v>
      </c>
      <c r="D122" s="32">
        <v>1.557333349891292E-2</v>
      </c>
      <c r="E122" s="32">
        <v>5.8175580857910813E-3</v>
      </c>
      <c r="F122" s="72">
        <v>5.9659629859952611E-3</v>
      </c>
    </row>
    <row r="123" spans="2:6" ht="16.5" customHeight="1" x14ac:dyDescent="0.2">
      <c r="B123" s="92" t="s">
        <v>76</v>
      </c>
      <c r="C123" s="32">
        <v>0</v>
      </c>
      <c r="D123" s="32">
        <v>0</v>
      </c>
      <c r="E123" s="32">
        <v>4.7040609994676116E-2</v>
      </c>
      <c r="F123" s="72">
        <v>1.2437548284226153E-2</v>
      </c>
    </row>
    <row r="124" spans="2:6" ht="16.5" customHeight="1" thickBot="1" x14ac:dyDescent="0.25">
      <c r="B124" s="93" t="s">
        <v>75</v>
      </c>
      <c r="C124" s="76">
        <v>2.2825906444678308E-2</v>
      </c>
      <c r="D124" s="76">
        <v>2.9267530186172477E-2</v>
      </c>
      <c r="E124" s="76">
        <v>4.6127226670958629E-2</v>
      </c>
      <c r="F124" s="77">
        <v>3.0818258910376931E-2</v>
      </c>
    </row>
  </sheetData>
  <hyperlinks>
    <hyperlink ref="I2" location="Contenidos!A1" display="Volver a Contenidos" xr:uid="{E8687916-463C-447C-B15E-273EA4290FC4}"/>
  </hyperlinks>
  <pageMargins left="0.7" right="0.7" top="0.75" bottom="0.75" header="0.3" footer="0.3"/>
  <pageSetup paperSize="9" orientation="portrait" verticalDpi="0" r:id="rId1"/>
  <ignoredErrors>
    <ignoredError sqref="F5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Contenidos</vt:lpstr>
      <vt:lpstr>Producción leche</vt:lpstr>
      <vt:lpstr>Tierra</vt:lpstr>
      <vt:lpstr>Animales lecheros</vt:lpstr>
      <vt:lpstr>Manejo de las vacas</vt:lpstr>
      <vt:lpstr>Personas</vt:lpstr>
      <vt:lpstr>Infraestructura</vt:lpstr>
      <vt:lpstr>Maquinarias</vt:lpstr>
      <vt:lpstr>Asistencia técnica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Pedemonte</dc:creator>
  <cp:lastModifiedBy>Ana Pedemonte</cp:lastModifiedBy>
  <dcterms:created xsi:type="dcterms:W3CDTF">2021-06-18T12:26:00Z</dcterms:created>
  <dcterms:modified xsi:type="dcterms:W3CDTF">2021-07-26T13:09:22Z</dcterms:modified>
</cp:coreProperties>
</file>