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8100" activeTab="0"/>
  </bookViews>
  <sheets>
    <sheet name="Queso Ralla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<sst xmlns="http://schemas.openxmlformats.org/spreadsheetml/2006/main" count="66" uniqueCount="31">
  <si>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</si>
  <si>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</si>
  <si>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</si>
  <si>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</si>
  <si>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</si>
  <si>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</si>
  <si>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</si>
  <si>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</si>
  <si>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</si>
  <si>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</si>
  <si>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</si>
  <si>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</si>
  <si>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</si>
  <si>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</si>
  <si>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</si>
  <si>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</si>
  <si>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</si>
  <si>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</si>
  <si>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 xml:space="preserve"> </t>
  </si>
  <si>
    <t>Volver a hoja principal</t>
  </si>
  <si>
    <t>Fecha</t>
  </si>
  <si>
    <t>Precio Promedio ($/kg)</t>
  </si>
  <si>
    <t>Acceder al listado de datos</t>
  </si>
  <si>
    <t>Queso Rallado en el Mercado Interno (*)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</si>
  <si>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</si>
  <si>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Precio Promedio ($/Kg) </t>
  </si>
  <si>
    <t>Fuente: Instituto Nacional de Estadísticas, INE</t>
  </si>
  <si>
    <t>Volúmen (miles de Kg)</t>
  </si>
  <si>
    <t>2020</t>
  </si>
  <si>
    <t xml:space="preserve">Volúmen (miles de Kg) </t>
  </si>
  <si>
    <t xml:space="preserve">Venta de Queso Rallado en el Mercado Interno (*)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</si>
</sst>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184" fontId="60" fillId="0" borderId="12" xfId="0" applyNumberFormat="1" applyFont="1" applyBorder="1" applyAlignment="1">
      <alignment/>
    </xf>
    <xf numFmtId="184" fontId="60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8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7" xfId="0" applyNumberFormat="1" applyFont="1" applyBorder="1" applyAlignment="1">
      <alignment/>
    </xf>
    <xf numFmtId="184" fontId="60" fillId="0" borderId="21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8</xdr:col>
      <xdr:colOff>742950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</xdr:rowOff>
    </xdr:from>
    <xdr:to>
      <xdr:col>3</xdr:col>
      <xdr:colOff>1257300</xdr:colOff>
      <xdr:row>7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67"/>
  <sheetViews>
    <sheetView showGridLines="0" tabSelected="1" zoomScalePageLayoutView="0" workbookViewId="0" topLeftCell="A1">
      <selection activeCell="R35" sqref="R35:S36"/>
    </sheetView>
  </sheetViews>
  <sheetFormatPr defaultColWidth="11.421875" defaultRowHeight="15"/>
  <cols>
    <col min="2" max="2" width="11.421875" style="45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1" t="s">
        <v>30</v>
      </c>
      <c r="G9" s="62"/>
      <c r="H9" s="62"/>
      <c r="I9" s="62"/>
      <c r="J9" s="63"/>
    </row>
    <row r="10" ht="15">
      <c r="K10" s="43" t="s">
        <v>22</v>
      </c>
    </row>
    <row r="11" spans="2:4" ht="15.75" thickBot="1">
      <c r="B11" s="44"/>
      <c r="C11" s="44"/>
      <c r="D11" s="44"/>
    </row>
    <row r="12" spans="7:9" ht="15.75" thickBot="1">
      <c r="G12" s="64" t="s">
        <v>29</v>
      </c>
      <c r="H12" s="65"/>
      <c r="I12" s="66"/>
    </row>
    <row r="13" ht="15.75" thickBot="1"/>
    <row r="14" spans="2:16" ht="15.75" thickBot="1">
      <c r="B14" s="46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47">
        <v>2007</v>
      </c>
      <c r="C15" s="7">
        <v>24.9848</v>
      </c>
      <c r="D15" s="8">
        <v>24.153119999999998</v>
      </c>
      <c r="E15" s="8">
        <v>25.00548</v>
      </c>
      <c r="F15" s="8">
        <v>25.066</v>
      </c>
      <c r="G15" s="8">
        <v>33.283480000000004</v>
      </c>
      <c r="H15" s="8">
        <v>25.83748</v>
      </c>
      <c r="I15" s="8">
        <v>31.7196</v>
      </c>
      <c r="J15" s="8">
        <v>28.784599999999998</v>
      </c>
      <c r="K15" s="8">
        <v>26.14896</v>
      </c>
      <c r="L15" s="8">
        <v>31.52432</v>
      </c>
      <c r="M15" s="8">
        <v>27.346040000000002</v>
      </c>
      <c r="N15" s="8">
        <v>30.532919999999997</v>
      </c>
      <c r="O15" s="9">
        <f aca="true" t="shared" si="0" ref="O15:O20">SUM(C15:N15)</f>
        <v>334.3868</v>
      </c>
      <c r="P15" s="10"/>
    </row>
    <row r="16" spans="2:16" ht="15">
      <c r="B16" s="47">
        <v>2008</v>
      </c>
      <c r="C16" s="11">
        <v>30.43008</v>
      </c>
      <c r="D16" s="1">
        <v>26.4393</v>
      </c>
      <c r="E16" s="1">
        <v>26.57139</v>
      </c>
      <c r="F16" s="1">
        <v>25.593400000000003</v>
      </c>
      <c r="G16" s="1">
        <v>26.27012</v>
      </c>
      <c r="H16" s="1">
        <v>27.40208</v>
      </c>
      <c r="I16" s="1">
        <v>27.40208</v>
      </c>
      <c r="J16" s="1">
        <v>22.48</v>
      </c>
      <c r="K16" s="1">
        <v>27.0472</v>
      </c>
      <c r="L16" s="1">
        <v>24.9428</v>
      </c>
      <c r="M16" s="1">
        <v>21.7558</v>
      </c>
      <c r="N16" s="1">
        <v>21.7558</v>
      </c>
      <c r="O16" s="12">
        <f t="shared" si="0"/>
        <v>308.0900500000001</v>
      </c>
      <c r="P16" s="10">
        <f>+O16/O15-1</f>
        <v>-0.07864171073738535</v>
      </c>
    </row>
    <row r="17" spans="2:16" ht="15">
      <c r="B17" s="47">
        <v>2009</v>
      </c>
      <c r="C17" s="11">
        <v>23.52444</v>
      </c>
      <c r="D17" s="1">
        <v>24.112</v>
      </c>
      <c r="E17" s="1">
        <v>23.618599999999997</v>
      </c>
      <c r="F17" s="1">
        <v>27.27972</v>
      </c>
      <c r="G17" s="1">
        <v>23.160400000000003</v>
      </c>
      <c r="H17" s="1">
        <v>26.011080000000003</v>
      </c>
      <c r="I17" s="1">
        <v>27.081400000000002</v>
      </c>
      <c r="J17" s="1">
        <v>25.2762</v>
      </c>
      <c r="K17" s="1">
        <v>24.85144</v>
      </c>
      <c r="L17" s="1">
        <v>29.7528</v>
      </c>
      <c r="M17" s="1">
        <v>28.307</v>
      </c>
      <c r="N17" s="1">
        <v>21.1388</v>
      </c>
      <c r="O17" s="12">
        <f t="shared" si="0"/>
        <v>304.11388</v>
      </c>
      <c r="P17" s="10">
        <f>+O17/O16-1</f>
        <v>-0.012905869566381956</v>
      </c>
    </row>
    <row r="18" spans="2:16" ht="15">
      <c r="B18" s="47">
        <v>2010</v>
      </c>
      <c r="C18" s="11">
        <v>23.15</v>
      </c>
      <c r="D18" s="1">
        <v>24.17988</v>
      </c>
      <c r="E18" s="1">
        <v>34.52332</v>
      </c>
      <c r="F18" s="1">
        <v>28.637400000000003</v>
      </c>
      <c r="G18" s="1">
        <v>28.92952</v>
      </c>
      <c r="H18" s="1">
        <v>31.6346</v>
      </c>
      <c r="I18" s="1">
        <v>22.27816</v>
      </c>
      <c r="J18" s="1">
        <v>18.47464</v>
      </c>
      <c r="K18" s="1">
        <v>19.2468</v>
      </c>
      <c r="L18" s="1">
        <v>20.08445</v>
      </c>
      <c r="M18" s="1">
        <v>20.1494</v>
      </c>
      <c r="N18" s="1">
        <v>24.8704</v>
      </c>
      <c r="O18" s="12">
        <f t="shared" si="0"/>
        <v>296.15857</v>
      </c>
      <c r="P18" s="10">
        <f>+O18/O17-1</f>
        <v>-0.02615898360180069</v>
      </c>
    </row>
    <row r="19" spans="2:16" ht="15">
      <c r="B19" s="47">
        <v>2011</v>
      </c>
      <c r="C19" s="11">
        <v>22.075599999999998</v>
      </c>
      <c r="D19" s="1">
        <v>25.14312</v>
      </c>
      <c r="E19" s="1">
        <v>28.3146</v>
      </c>
      <c r="F19" s="1">
        <v>23.22372</v>
      </c>
      <c r="G19" s="1">
        <v>26.73956</v>
      </c>
      <c r="H19" s="1">
        <v>21.139599999999998</v>
      </c>
      <c r="I19" s="1">
        <v>34.06072</v>
      </c>
      <c r="J19" s="1">
        <v>32.795519999999996</v>
      </c>
      <c r="K19" s="1">
        <v>30.73934</v>
      </c>
      <c r="L19" s="1">
        <v>30.63287</v>
      </c>
      <c r="M19" s="1">
        <v>29.33</v>
      </c>
      <c r="N19" s="1">
        <v>33.648</v>
      </c>
      <c r="O19" s="12">
        <f t="shared" si="0"/>
        <v>337.84265</v>
      </c>
      <c r="P19" s="10">
        <f>+O19/O18-1</f>
        <v>0.1407491939200003</v>
      </c>
    </row>
    <row r="20" spans="2:16" ht="15">
      <c r="B20" s="47">
        <v>2012</v>
      </c>
      <c r="C20" s="11">
        <v>33.214</v>
      </c>
      <c r="D20" s="1">
        <v>30.565</v>
      </c>
      <c r="E20" s="1">
        <v>33.161</v>
      </c>
      <c r="F20" s="1">
        <v>35.024</v>
      </c>
      <c r="G20" s="1">
        <v>34.792</v>
      </c>
      <c r="H20" s="1">
        <v>36.814</v>
      </c>
      <c r="I20" s="1">
        <v>39.19</v>
      </c>
      <c r="J20" s="1">
        <v>37.788</v>
      </c>
      <c r="K20" s="1">
        <v>33.616</v>
      </c>
      <c r="L20" s="1">
        <v>37.682</v>
      </c>
      <c r="M20" s="1">
        <v>33.253</v>
      </c>
      <c r="N20" s="1">
        <v>36.208</v>
      </c>
      <c r="O20" s="12">
        <f t="shared" si="0"/>
        <v>421.307</v>
      </c>
      <c r="P20" s="10">
        <f>+O20/O19-1</f>
        <v>0.24705095700616853</v>
      </c>
    </row>
    <row r="21" spans="2:16" ht="15">
      <c r="B21" s="47">
        <v>2013</v>
      </c>
      <c r="C21" s="11">
        <v>38.481</v>
      </c>
      <c r="D21" s="1">
        <v>32.906</v>
      </c>
      <c r="E21" s="1">
        <v>31.11224</v>
      </c>
      <c r="F21" s="1">
        <v>37.239</v>
      </c>
      <c r="G21" s="1">
        <v>39.40159</v>
      </c>
      <c r="H21" s="1">
        <v>36.18</v>
      </c>
      <c r="I21" s="1">
        <v>42.58052</v>
      </c>
      <c r="J21" s="1">
        <v>39.026</v>
      </c>
      <c r="K21" s="1">
        <v>31.785</v>
      </c>
      <c r="L21" s="1">
        <v>41.732</v>
      </c>
      <c r="M21" s="1">
        <v>35.623</v>
      </c>
      <c r="N21" s="1">
        <v>35.243</v>
      </c>
      <c r="O21" s="12">
        <f aca="true" t="shared" si="1" ref="O21:O26">SUM(C21:N21)</f>
        <v>441.30935</v>
      </c>
      <c r="P21" s="10">
        <f aca="true" t="shared" si="2" ref="P21:P26">O21/O20-1</f>
        <v>0.04747689926822951</v>
      </c>
    </row>
    <row r="22" spans="2:16" ht="15">
      <c r="B22" s="47">
        <v>2014</v>
      </c>
      <c r="C22" s="11">
        <v>36.898</v>
      </c>
      <c r="D22" s="1">
        <v>33.087</v>
      </c>
      <c r="E22" s="1">
        <v>34.26561</v>
      </c>
      <c r="F22" s="1">
        <v>39.74423</v>
      </c>
      <c r="G22" s="1">
        <v>35.14119</v>
      </c>
      <c r="H22" s="1">
        <v>38.002919999999996</v>
      </c>
      <c r="I22" s="1">
        <v>45.681400000000004</v>
      </c>
      <c r="J22" s="1">
        <v>38.18791</v>
      </c>
      <c r="K22" s="1">
        <v>38.0725</v>
      </c>
      <c r="L22" s="1">
        <v>37.885349999999995</v>
      </c>
      <c r="M22" s="1">
        <v>34.87643</v>
      </c>
      <c r="N22" s="1">
        <v>35.62066</v>
      </c>
      <c r="O22" s="12">
        <f t="shared" si="1"/>
        <v>447.4632</v>
      </c>
      <c r="P22" s="10">
        <f t="shared" si="2"/>
        <v>0.013944526668197676</v>
      </c>
    </row>
    <row r="23" spans="2:16" ht="15">
      <c r="B23" s="47">
        <v>2015</v>
      </c>
      <c r="C23" s="11">
        <v>33.23093</v>
      </c>
      <c r="D23" s="1">
        <v>32.14344</v>
      </c>
      <c r="E23" s="1">
        <v>39.78651</v>
      </c>
      <c r="F23" s="1">
        <v>35.9814</v>
      </c>
      <c r="G23" s="1">
        <v>32.22736</v>
      </c>
      <c r="H23" s="1">
        <v>38.73257</v>
      </c>
      <c r="I23" s="1">
        <v>35.50906</v>
      </c>
      <c r="J23" s="1">
        <v>37.77729</v>
      </c>
      <c r="K23" s="1">
        <v>38.4433</v>
      </c>
      <c r="L23" s="1">
        <v>35.941379999999995</v>
      </c>
      <c r="M23" s="1">
        <v>35.48932</v>
      </c>
      <c r="N23" s="1">
        <v>35.20243</v>
      </c>
      <c r="O23" s="12">
        <f t="shared" si="1"/>
        <v>430.46499000000006</v>
      </c>
      <c r="P23" s="10">
        <f t="shared" si="2"/>
        <v>-0.03798795074097694</v>
      </c>
    </row>
    <row r="24" spans="2:16" ht="15">
      <c r="B24" s="47">
        <v>2016</v>
      </c>
      <c r="C24" s="11">
        <v>30.36496</v>
      </c>
      <c r="D24" s="1">
        <v>31.56124</v>
      </c>
      <c r="E24" s="1">
        <v>37.68251</v>
      </c>
      <c r="F24" s="1">
        <v>37.94331</v>
      </c>
      <c r="G24" s="1">
        <v>39.754239999999996</v>
      </c>
      <c r="H24" s="1">
        <v>36.79013</v>
      </c>
      <c r="I24" s="1">
        <v>38.075849999999996</v>
      </c>
      <c r="J24" s="1">
        <v>38.74923</v>
      </c>
      <c r="K24" s="1">
        <v>32.42095</v>
      </c>
      <c r="L24" s="1">
        <v>28.365830000000003</v>
      </c>
      <c r="M24" s="1">
        <v>36.680839999999996</v>
      </c>
      <c r="N24" s="1">
        <v>34.62071</v>
      </c>
      <c r="O24" s="12">
        <f t="shared" si="1"/>
        <v>423.00980000000004</v>
      </c>
      <c r="P24" s="10">
        <f t="shared" si="2"/>
        <v>-0.017318922962817562</v>
      </c>
    </row>
    <row r="25" spans="2:16" ht="15">
      <c r="B25" s="47">
        <v>2017</v>
      </c>
      <c r="C25" s="11">
        <v>38.21325</v>
      </c>
      <c r="D25" s="1">
        <v>35.26247</v>
      </c>
      <c r="E25" s="1">
        <v>37.08229</v>
      </c>
      <c r="F25" s="1">
        <v>38.90531</v>
      </c>
      <c r="G25" s="1">
        <v>41.66454</v>
      </c>
      <c r="H25" s="1">
        <v>42.37116</v>
      </c>
      <c r="I25" s="1">
        <v>39.801520000000004</v>
      </c>
      <c r="J25" s="1">
        <v>42.52489</v>
      </c>
      <c r="K25" s="1">
        <v>37.83007</v>
      </c>
      <c r="L25" s="1">
        <v>37.23992</v>
      </c>
      <c r="M25" s="1">
        <v>34.86252</v>
      </c>
      <c r="N25" s="1">
        <v>34.23574000000001</v>
      </c>
      <c r="O25" s="12">
        <f t="shared" si="1"/>
        <v>459.99368</v>
      </c>
      <c r="P25" s="10">
        <f t="shared" si="2"/>
        <v>0.08743031485322539</v>
      </c>
    </row>
    <row r="26" spans="2:16" s="44" customFormat="1" ht="15">
      <c r="B26" s="47">
        <v>2018</v>
      </c>
      <c r="C26" s="11">
        <v>39.57399</v>
      </c>
      <c r="D26" s="1">
        <v>33.912589999999994</v>
      </c>
      <c r="E26" s="1">
        <v>34.17766</v>
      </c>
      <c r="F26" s="1">
        <v>40.75534</v>
      </c>
      <c r="G26" s="1">
        <v>41.18161</v>
      </c>
      <c r="H26" s="1">
        <v>35.95639</v>
      </c>
      <c r="I26" s="1">
        <v>38.849759999999996</v>
      </c>
      <c r="J26" s="1">
        <v>39.14212</v>
      </c>
      <c r="K26" s="1">
        <v>36.58671</v>
      </c>
      <c r="L26" s="1">
        <v>36.37861</v>
      </c>
      <c r="M26" s="1">
        <v>35.31697</v>
      </c>
      <c r="N26" s="1">
        <v>36.47736</v>
      </c>
      <c r="O26" s="12">
        <f t="shared" si="1"/>
        <v>448.3091099999999</v>
      </c>
      <c r="P26" s="10">
        <f t="shared" si="2"/>
        <v>-0.02540158812616744</v>
      </c>
    </row>
    <row r="27" spans="2:16" s="44" customFormat="1" ht="15">
      <c r="B27" s="47">
        <v>2019</v>
      </c>
      <c r="C27" s="11">
        <v>33.045869999999994</v>
      </c>
      <c r="D27" s="1">
        <v>29.72809</v>
      </c>
      <c r="E27" s="1">
        <v>40.701240000000006</v>
      </c>
      <c r="F27" s="1">
        <v>40.0032</v>
      </c>
      <c r="G27" s="1">
        <v>36.8821</v>
      </c>
      <c r="H27" s="1">
        <v>35.20634</v>
      </c>
      <c r="I27" s="1">
        <v>40.56852000000001</v>
      </c>
      <c r="J27" s="1">
        <v>37.54321</v>
      </c>
      <c r="K27" s="1">
        <v>33.02642</v>
      </c>
      <c r="L27" s="1">
        <v>36.19607</v>
      </c>
      <c r="M27" s="1">
        <v>31.98218</v>
      </c>
      <c r="N27" s="1">
        <v>34.28572</v>
      </c>
      <c r="O27" s="12">
        <f>SUM(C27:N27)</f>
        <v>429.16895999999997</v>
      </c>
      <c r="P27" s="10">
        <f>O27/O26-1</f>
        <v>-0.0426940911372512</v>
      </c>
    </row>
    <row r="28" spans="2:16" s="44" customFormat="1" ht="15.75" thickBot="1">
      <c r="B28" s="48" t="s">
        <v>28</v>
      </c>
      <c r="C28" s="17">
        <v>35.76484</v>
      </c>
      <c r="D28" s="18">
        <v>32.19956</v>
      </c>
      <c r="E28" s="18">
        <v>45.71958</v>
      </c>
      <c r="F28" s="18">
        <v>41.60268</v>
      </c>
      <c r="G28" s="18">
        <v>33.10786</v>
      </c>
      <c r="H28" s="18">
        <v>36.463589999999996</v>
      </c>
      <c r="I28" s="18">
        <v>36.255880000000005</v>
      </c>
      <c r="J28" s="18">
        <v>36.255880000000005</v>
      </c>
      <c r="K28" s="18">
        <v>33.19858</v>
      </c>
      <c r="L28" s="18">
        <v>30.032490000000003</v>
      </c>
      <c r="M28" s="18">
        <v>29.00562</v>
      </c>
      <c r="N28" s="18"/>
      <c r="O28" s="19"/>
      <c r="P28" s="20"/>
    </row>
    <row r="29" ht="15.75" thickBot="1">
      <c r="B29" s="49" t="s">
        <v>26</v>
      </c>
    </row>
    <row r="30" spans="2:16" ht="15.75" thickBot="1">
      <c r="B30"/>
      <c r="C30" s="44"/>
      <c r="D30" s="44"/>
      <c r="E30" s="44"/>
      <c r="G30" s="64" t="s">
        <v>16</v>
      </c>
      <c r="H30" s="65"/>
      <c r="I30" s="66"/>
      <c r="L30" s="44"/>
      <c r="M30" s="44"/>
      <c r="N30" s="44"/>
      <c r="O30" s="44"/>
      <c r="P30" s="44"/>
    </row>
    <row r="31" ht="15.75" thickBot="1"/>
    <row r="32" spans="2:16" ht="15.75" thickBot="1">
      <c r="B32" s="46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  <c r="L32" s="4" t="s">
        <v>11</v>
      </c>
      <c r="M32" s="4" t="s">
        <v>12</v>
      </c>
      <c r="N32" s="4" t="s">
        <v>13</v>
      </c>
      <c r="O32" s="5" t="s">
        <v>14</v>
      </c>
      <c r="P32" s="6" t="s">
        <v>15</v>
      </c>
    </row>
    <row r="33" spans="2:16" ht="15">
      <c r="B33" s="47">
        <v>2007</v>
      </c>
      <c r="C33" s="7">
        <v>3209.69</v>
      </c>
      <c r="D33" s="8">
        <v>3163.12</v>
      </c>
      <c r="E33" s="8">
        <v>3303.81</v>
      </c>
      <c r="F33" s="8">
        <v>3227.59</v>
      </c>
      <c r="G33" s="8">
        <v>3988.26</v>
      </c>
      <c r="H33" s="8">
        <v>3531.82</v>
      </c>
      <c r="I33" s="8">
        <v>4538.31</v>
      </c>
      <c r="J33" s="8">
        <v>4221.36</v>
      </c>
      <c r="K33" s="8">
        <v>3985.4</v>
      </c>
      <c r="L33" s="8">
        <v>4672.09</v>
      </c>
      <c r="M33" s="8">
        <v>4499.65</v>
      </c>
      <c r="N33" s="8">
        <v>4969.68</v>
      </c>
      <c r="O33" s="9">
        <f aca="true" t="shared" si="3" ref="O33:O38">SUM(C33:N33)</f>
        <v>47310.78</v>
      </c>
      <c r="P33" s="10"/>
    </row>
    <row r="34" spans="2:16" ht="15">
      <c r="B34" s="47">
        <v>2008</v>
      </c>
      <c r="C34" s="11">
        <v>5223.66</v>
      </c>
      <c r="D34" s="1">
        <v>5140.91</v>
      </c>
      <c r="E34" s="1">
        <v>5125.59</v>
      </c>
      <c r="F34" s="1">
        <v>4897.42</v>
      </c>
      <c r="G34" s="1">
        <v>4859.13</v>
      </c>
      <c r="H34" s="1">
        <v>5207.51</v>
      </c>
      <c r="I34" s="1">
        <v>4820.45</v>
      </c>
      <c r="J34" s="1">
        <v>4414.52</v>
      </c>
      <c r="K34" s="1">
        <v>5143.1</v>
      </c>
      <c r="L34" s="1">
        <v>4712.29</v>
      </c>
      <c r="M34" s="1">
        <v>4220.39</v>
      </c>
      <c r="N34" s="1">
        <v>4220.39</v>
      </c>
      <c r="O34" s="12">
        <f t="shared" si="3"/>
        <v>57985.36</v>
      </c>
      <c r="P34" s="10">
        <f>+O34/O33-1</f>
        <v>0.2256268021791228</v>
      </c>
    </row>
    <row r="35" spans="2:16" ht="15">
      <c r="B35" s="47">
        <v>2009</v>
      </c>
      <c r="C35" s="11">
        <v>4561.64</v>
      </c>
      <c r="D35" s="1">
        <v>4574.43</v>
      </c>
      <c r="E35" s="1">
        <v>4498.5</v>
      </c>
      <c r="F35" s="1">
        <v>5166.11</v>
      </c>
      <c r="G35" s="1">
        <v>4402.76</v>
      </c>
      <c r="H35" s="1">
        <v>5052.32</v>
      </c>
      <c r="I35" s="1">
        <v>5298.96</v>
      </c>
      <c r="J35" s="1">
        <v>4930.66</v>
      </c>
      <c r="K35" s="1">
        <v>4892.14</v>
      </c>
      <c r="L35" s="1">
        <v>5619.79</v>
      </c>
      <c r="M35" s="1">
        <v>5412.3</v>
      </c>
      <c r="N35" s="1">
        <v>3910.51</v>
      </c>
      <c r="O35" s="12">
        <f t="shared" si="3"/>
        <v>58320.12000000001</v>
      </c>
      <c r="P35" s="10">
        <f>+O35/O34-1</f>
        <v>0.00577318136853866</v>
      </c>
    </row>
    <row r="36" spans="2:16" ht="15">
      <c r="B36" s="47">
        <v>2010</v>
      </c>
      <c r="C36" s="11">
        <v>4719</v>
      </c>
      <c r="D36" s="1">
        <v>4666.42</v>
      </c>
      <c r="E36" s="1">
        <v>6744.02</v>
      </c>
      <c r="F36" s="1">
        <v>5622.77</v>
      </c>
      <c r="G36" s="1">
        <v>5672.99</v>
      </c>
      <c r="H36" s="1">
        <v>6211.16</v>
      </c>
      <c r="I36" s="1">
        <v>4418.63</v>
      </c>
      <c r="J36" s="1">
        <v>3614.85</v>
      </c>
      <c r="K36" s="1">
        <v>3797.17</v>
      </c>
      <c r="L36" s="1">
        <v>4072.96</v>
      </c>
      <c r="M36" s="1">
        <v>3987.95</v>
      </c>
      <c r="N36" s="1">
        <v>5272.490000000001</v>
      </c>
      <c r="O36" s="12">
        <f t="shared" si="3"/>
        <v>58800.40999999999</v>
      </c>
      <c r="P36" s="10">
        <f>+O36/O35-1</f>
        <v>0.008235408294769986</v>
      </c>
    </row>
    <row r="37" spans="2:16" ht="15">
      <c r="B37" s="47">
        <v>2011</v>
      </c>
      <c r="C37" s="11">
        <v>4630.22</v>
      </c>
      <c r="D37" s="1">
        <v>5330.53</v>
      </c>
      <c r="E37" s="1">
        <v>6036.63</v>
      </c>
      <c r="F37" s="1">
        <v>4950.58</v>
      </c>
      <c r="G37" s="1">
        <v>5644.5</v>
      </c>
      <c r="H37" s="1">
        <v>4407.22</v>
      </c>
      <c r="I37" s="1">
        <v>7345.32</v>
      </c>
      <c r="J37" s="1">
        <v>7033</v>
      </c>
      <c r="K37" s="1">
        <v>6781.97</v>
      </c>
      <c r="L37" s="1">
        <v>6739.11</v>
      </c>
      <c r="M37" s="1">
        <v>6460</v>
      </c>
      <c r="N37" s="1">
        <v>7325</v>
      </c>
      <c r="O37" s="12">
        <f t="shared" si="3"/>
        <v>72684.08</v>
      </c>
      <c r="P37" s="10">
        <f>+O37/O36-1</f>
        <v>0.23611519035326478</v>
      </c>
    </row>
    <row r="38" spans="2:16" ht="15">
      <c r="B38" s="47">
        <v>2012</v>
      </c>
      <c r="C38" s="11">
        <v>7479</v>
      </c>
      <c r="D38" s="1">
        <v>6973</v>
      </c>
      <c r="E38" s="1">
        <v>7427</v>
      </c>
      <c r="F38" s="1">
        <v>7935</v>
      </c>
      <c r="G38" s="1">
        <v>7893</v>
      </c>
      <c r="H38" s="1">
        <v>8799</v>
      </c>
      <c r="I38" s="1">
        <v>9324</v>
      </c>
      <c r="J38" s="1">
        <v>9065</v>
      </c>
      <c r="K38" s="1">
        <v>8177</v>
      </c>
      <c r="L38" s="1">
        <v>9066</v>
      </c>
      <c r="M38" s="1">
        <v>8081</v>
      </c>
      <c r="N38" s="1">
        <v>8831</v>
      </c>
      <c r="O38" s="12">
        <f t="shared" si="3"/>
        <v>99050</v>
      </c>
      <c r="P38" s="10">
        <f>+O38/O37-1</f>
        <v>0.36274683534551166</v>
      </c>
    </row>
    <row r="39" spans="2:16" ht="15">
      <c r="B39" s="47">
        <v>2013</v>
      </c>
      <c r="C39" s="11">
        <v>9464</v>
      </c>
      <c r="D39" s="1">
        <v>8109</v>
      </c>
      <c r="E39" s="1">
        <v>7719.01</v>
      </c>
      <c r="F39" s="1">
        <v>9237</v>
      </c>
      <c r="G39" s="1">
        <v>10019.07</v>
      </c>
      <c r="H39" s="1">
        <v>9587</v>
      </c>
      <c r="I39" s="1">
        <v>10993.16</v>
      </c>
      <c r="J39" s="1">
        <v>10148</v>
      </c>
      <c r="K39" s="1">
        <v>8114</v>
      </c>
      <c r="L39" s="1">
        <v>10360</v>
      </c>
      <c r="M39" s="1">
        <v>9568</v>
      </c>
      <c r="N39" s="1">
        <v>9155</v>
      </c>
      <c r="O39" s="12">
        <f aca="true" t="shared" si="4" ref="O39:O44">SUM(C39:N39)</f>
        <v>112473.24</v>
      </c>
      <c r="P39" s="10">
        <f aca="true" t="shared" si="5" ref="P39:P44">O39/O38-1</f>
        <v>0.13551983846542148</v>
      </c>
    </row>
    <row r="40" spans="2:16" ht="15">
      <c r="B40" s="47">
        <v>2014</v>
      </c>
      <c r="C40" s="11">
        <v>9955</v>
      </c>
      <c r="D40" s="1">
        <v>9027</v>
      </c>
      <c r="E40" s="1">
        <v>9389.28</v>
      </c>
      <c r="F40" s="1">
        <v>10895.15</v>
      </c>
      <c r="G40" s="1">
        <v>9687.76</v>
      </c>
      <c r="H40" s="1">
        <v>10533.3</v>
      </c>
      <c r="I40" s="1">
        <v>12550.17</v>
      </c>
      <c r="J40" s="1">
        <v>10642.67</v>
      </c>
      <c r="K40" s="1">
        <v>11112.34</v>
      </c>
      <c r="L40" s="1">
        <v>11269.24</v>
      </c>
      <c r="M40" s="1">
        <v>10079.87</v>
      </c>
      <c r="N40" s="1">
        <v>10382.16</v>
      </c>
      <c r="O40" s="12">
        <f t="shared" si="4"/>
        <v>125523.94</v>
      </c>
      <c r="P40" s="10">
        <f t="shared" si="5"/>
        <v>0.11603382280087238</v>
      </c>
    </row>
    <row r="41" spans="2:16" ht="15">
      <c r="B41" s="47">
        <v>2015</v>
      </c>
      <c r="C41" s="11">
        <v>9836.8</v>
      </c>
      <c r="D41" s="1">
        <v>9510.24</v>
      </c>
      <c r="E41" s="1">
        <v>12137.52</v>
      </c>
      <c r="F41" s="1">
        <v>10950.56</v>
      </c>
      <c r="G41" s="1">
        <v>9800.28</v>
      </c>
      <c r="H41" s="1">
        <v>11635.7</v>
      </c>
      <c r="I41" s="1">
        <v>11139.71</v>
      </c>
      <c r="J41" s="1">
        <v>11373.26</v>
      </c>
      <c r="K41" s="1">
        <v>11705.84</v>
      </c>
      <c r="L41" s="1">
        <v>11115.87</v>
      </c>
      <c r="M41" s="1">
        <v>11194.15</v>
      </c>
      <c r="N41" s="1">
        <v>10860.42</v>
      </c>
      <c r="O41" s="12">
        <f t="shared" si="4"/>
        <v>131260.34999999998</v>
      </c>
      <c r="P41" s="10">
        <f t="shared" si="5"/>
        <v>0.04569972867327121</v>
      </c>
    </row>
    <row r="42" spans="2:16" ht="15">
      <c r="B42" s="47">
        <v>2016</v>
      </c>
      <c r="C42" s="11">
        <v>9531.74</v>
      </c>
      <c r="D42" s="1">
        <v>10013.47</v>
      </c>
      <c r="E42" s="1">
        <v>11769.94</v>
      </c>
      <c r="F42" s="1">
        <v>11789.48</v>
      </c>
      <c r="G42" s="1">
        <v>12239.04</v>
      </c>
      <c r="H42" s="1">
        <v>11320.77</v>
      </c>
      <c r="I42" s="1">
        <v>12130.13</v>
      </c>
      <c r="J42" s="1">
        <v>12397.33</v>
      </c>
      <c r="K42" s="1">
        <v>10343.51</v>
      </c>
      <c r="L42" s="1">
        <v>9370.74</v>
      </c>
      <c r="M42" s="1">
        <v>12047.17</v>
      </c>
      <c r="N42" s="1">
        <v>11377.02</v>
      </c>
      <c r="O42" s="12">
        <f t="shared" si="4"/>
        <v>134330.34</v>
      </c>
      <c r="P42" s="10">
        <f t="shared" si="5"/>
        <v>0.02338855564532638</v>
      </c>
    </row>
    <row r="43" spans="2:16" ht="15">
      <c r="B43" s="47">
        <v>2017</v>
      </c>
      <c r="C43" s="11">
        <v>12274.56</v>
      </c>
      <c r="D43" s="1">
        <v>11824.4</v>
      </c>
      <c r="E43" s="1">
        <v>12203.32</v>
      </c>
      <c r="F43" s="1">
        <v>13032.47</v>
      </c>
      <c r="G43" s="1">
        <v>14030.92</v>
      </c>
      <c r="H43" s="1">
        <v>14216.46</v>
      </c>
      <c r="I43" s="1">
        <v>13426.3</v>
      </c>
      <c r="J43" s="1">
        <v>14435.54</v>
      </c>
      <c r="K43" s="1">
        <v>12990.02</v>
      </c>
      <c r="L43" s="1">
        <v>12872.6</v>
      </c>
      <c r="M43" s="1">
        <v>11985.45</v>
      </c>
      <c r="N43" s="1">
        <v>11893.83</v>
      </c>
      <c r="O43" s="12">
        <f t="shared" si="4"/>
        <v>155185.87</v>
      </c>
      <c r="P43" s="10">
        <f t="shared" si="5"/>
        <v>0.15525554390765328</v>
      </c>
    </row>
    <row r="44" spans="2:16" s="44" customFormat="1" ht="15">
      <c r="B44" s="47">
        <v>2018</v>
      </c>
      <c r="C44" s="11">
        <v>13619.54</v>
      </c>
      <c r="D44" s="1">
        <v>11617.27</v>
      </c>
      <c r="E44" s="1">
        <v>12153.939999999999</v>
      </c>
      <c r="F44" s="1">
        <v>14400.77</v>
      </c>
      <c r="G44" s="1">
        <v>14297.26</v>
      </c>
      <c r="H44" s="1">
        <v>12771.77</v>
      </c>
      <c r="I44" s="1">
        <v>13878.03</v>
      </c>
      <c r="J44" s="1">
        <v>13951.21</v>
      </c>
      <c r="K44" s="1">
        <v>12580.77</v>
      </c>
      <c r="L44" s="1">
        <v>13219.16</v>
      </c>
      <c r="M44" s="1">
        <v>12785.82</v>
      </c>
      <c r="N44" s="1">
        <v>12919.3</v>
      </c>
      <c r="O44" s="12">
        <f t="shared" si="4"/>
        <v>158194.84</v>
      </c>
      <c r="P44" s="10">
        <f t="shared" si="5"/>
        <v>0.019389458589238906</v>
      </c>
    </row>
    <row r="45" spans="2:16" s="44" customFormat="1" ht="15">
      <c r="B45" s="47">
        <v>2019</v>
      </c>
      <c r="C45" s="11">
        <v>12089.46</v>
      </c>
      <c r="D45" s="1">
        <v>11156.880000000001</v>
      </c>
      <c r="E45" s="1">
        <v>14222.19</v>
      </c>
      <c r="F45" s="1">
        <v>14505.26</v>
      </c>
      <c r="G45" s="1">
        <v>14266.62</v>
      </c>
      <c r="H45" s="1">
        <v>13412.97</v>
      </c>
      <c r="I45" s="1">
        <v>15757.51</v>
      </c>
      <c r="J45" s="1">
        <v>14565.51</v>
      </c>
      <c r="K45" s="1">
        <v>13201.970000000001</v>
      </c>
      <c r="L45" s="1">
        <v>14306.33</v>
      </c>
      <c r="M45" s="1">
        <v>12632.37</v>
      </c>
      <c r="N45" s="1">
        <v>13385.13</v>
      </c>
      <c r="O45" s="12">
        <f>SUM(C45:N45)</f>
        <v>163502.19999999998</v>
      </c>
      <c r="P45" s="10">
        <f>O45/O44-1</f>
        <v>0.03354951400437578</v>
      </c>
    </row>
    <row r="46" spans="2:16" s="44" customFormat="1" ht="15.75" thickBot="1">
      <c r="B46" s="48" t="s">
        <v>28</v>
      </c>
      <c r="C46" s="17">
        <v>14328.33</v>
      </c>
      <c r="D46" s="18">
        <v>12603.81</v>
      </c>
      <c r="E46" s="18">
        <v>18171.809999999998</v>
      </c>
      <c r="F46" s="18">
        <v>17342.870000000003</v>
      </c>
      <c r="G46" s="18">
        <v>14280.36</v>
      </c>
      <c r="H46" s="18">
        <v>15648.19</v>
      </c>
      <c r="I46" s="18">
        <v>15384.34</v>
      </c>
      <c r="J46" s="18">
        <v>15384.34</v>
      </c>
      <c r="K46" s="18">
        <v>14933.21</v>
      </c>
      <c r="L46" s="18">
        <v>13439.06</v>
      </c>
      <c r="M46" s="18">
        <v>12985.210000000001</v>
      </c>
      <c r="N46" s="18"/>
      <c r="O46" s="19"/>
      <c r="P46" s="20"/>
    </row>
    <row r="47" ht="15.75" thickBot="1">
      <c r="B47" s="49" t="s">
        <v>0</v>
      </c>
    </row>
    <row r="48" spans="2:14" ht="15.75" thickBot="1">
      <c r="B48" s="49"/>
      <c r="G48" s="64" t="s">
        <v>25</v>
      </c>
      <c r="H48" s="65"/>
      <c r="I48" s="66"/>
      <c r="L48" s="44"/>
      <c r="M48" s="44"/>
      <c r="N48" s="44"/>
    </row>
    <row r="49" ht="15.75" thickBot="1"/>
    <row r="50" spans="2:16" ht="15.75" thickBot="1">
      <c r="B50" s="46" t="s">
        <v>1</v>
      </c>
      <c r="C50" s="13" t="s">
        <v>2</v>
      </c>
      <c r="D50" s="13" t="s">
        <v>3</v>
      </c>
      <c r="E50" s="13" t="s">
        <v>4</v>
      </c>
      <c r="F50" s="13" t="s">
        <v>5</v>
      </c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3" t="s">
        <v>13</v>
      </c>
      <c r="O50" s="5" t="s">
        <v>17</v>
      </c>
      <c r="P50" s="6" t="s">
        <v>15</v>
      </c>
    </row>
    <row r="51" spans="2:16" ht="15">
      <c r="B51" s="50">
        <v>2007</v>
      </c>
      <c r="C51" s="52">
        <v>128.46570714994718</v>
      </c>
      <c r="D51" s="53">
        <v>130.96113462774167</v>
      </c>
      <c r="E51" s="53">
        <v>132.12343854227154</v>
      </c>
      <c r="F51" s="53">
        <v>128.76366392723213</v>
      </c>
      <c r="G51" s="53">
        <v>119.82701328106315</v>
      </c>
      <c r="H51" s="53">
        <v>136.69367136423523</v>
      </c>
      <c r="I51" s="53">
        <v>143.07588998600235</v>
      </c>
      <c r="J51" s="53">
        <v>146.6534188420197</v>
      </c>
      <c r="K51" s="53">
        <v>152.4114152149837</v>
      </c>
      <c r="L51" s="53">
        <v>148.20589310094556</v>
      </c>
      <c r="M51" s="53">
        <v>164.54484817545793</v>
      </c>
      <c r="N51" s="53">
        <v>162.7646487790883</v>
      </c>
      <c r="O51" s="14">
        <f aca="true" t="shared" si="6" ref="O51:O56">AVERAGE(C51:N51)</f>
        <v>141.2075619159157</v>
      </c>
      <c r="P51" s="10"/>
    </row>
    <row r="52" spans="2:16" ht="15">
      <c r="B52" s="50">
        <v>2008</v>
      </c>
      <c r="C52" s="54">
        <v>171.6610669442867</v>
      </c>
      <c r="D52" s="55">
        <v>194.44198598298743</v>
      </c>
      <c r="E52" s="55">
        <v>192.8988284015251</v>
      </c>
      <c r="F52" s="55">
        <v>191.35480240999632</v>
      </c>
      <c r="G52" s="55">
        <v>184.96794076311795</v>
      </c>
      <c r="H52" s="55">
        <v>190.04068304303905</v>
      </c>
      <c r="I52" s="55">
        <v>175.91547794911918</v>
      </c>
      <c r="J52" s="55">
        <v>196.37544483985766</v>
      </c>
      <c r="K52" s="55">
        <v>190.15276997249254</v>
      </c>
      <c r="L52" s="55">
        <v>188.9238577866158</v>
      </c>
      <c r="M52" s="55">
        <v>193.98918908980593</v>
      </c>
      <c r="N52" s="55">
        <v>193.98918908980593</v>
      </c>
      <c r="O52" s="15">
        <f t="shared" si="6"/>
        <v>188.72593635605415</v>
      </c>
      <c r="P52" s="10">
        <f aca="true" t="shared" si="7" ref="P52:P58">+O52/O51-1</f>
        <v>0.33651437497684444</v>
      </c>
    </row>
    <row r="53" spans="2:16" ht="15">
      <c r="B53" s="50">
        <v>2009</v>
      </c>
      <c r="C53" s="54">
        <v>193.91067332527365</v>
      </c>
      <c r="D53" s="55">
        <v>189.71590909090912</v>
      </c>
      <c r="E53" s="55">
        <v>190.4642950894634</v>
      </c>
      <c r="F53" s="55">
        <v>189.37547746091235</v>
      </c>
      <c r="G53" s="55">
        <v>190.09861660420373</v>
      </c>
      <c r="H53" s="55">
        <v>194.2372250594746</v>
      </c>
      <c r="I53" s="55">
        <v>195.66787536833397</v>
      </c>
      <c r="J53" s="55">
        <v>195.0712527990758</v>
      </c>
      <c r="K53" s="55">
        <v>196.85539349027664</v>
      </c>
      <c r="L53" s="55">
        <v>188.88272700384502</v>
      </c>
      <c r="M53" s="55">
        <v>191.2000565231215</v>
      </c>
      <c r="N53" s="55">
        <v>184.9920525289988</v>
      </c>
      <c r="O53" s="15">
        <f t="shared" si="6"/>
        <v>191.70596286199074</v>
      </c>
      <c r="P53" s="10">
        <f t="shared" si="7"/>
        <v>0.015790232987979103</v>
      </c>
    </row>
    <row r="54" spans="2:16" ht="15">
      <c r="B54" s="50">
        <v>2010</v>
      </c>
      <c r="C54" s="54">
        <v>203.84449244060477</v>
      </c>
      <c r="D54" s="55">
        <v>192.9877236777023</v>
      </c>
      <c r="E54" s="55">
        <v>195.3467974690731</v>
      </c>
      <c r="F54" s="55">
        <v>196.34359264458365</v>
      </c>
      <c r="G54" s="55">
        <v>196.09692798221332</v>
      </c>
      <c r="H54" s="55">
        <v>196.34071554563675</v>
      </c>
      <c r="I54" s="55">
        <v>198.33909084053622</v>
      </c>
      <c r="J54" s="55">
        <v>195.66551770426918</v>
      </c>
      <c r="K54" s="55">
        <v>197.28838040609347</v>
      </c>
      <c r="L54" s="55">
        <v>202.79171199609647</v>
      </c>
      <c r="M54" s="55">
        <v>197.91904473582338</v>
      </c>
      <c r="N54" s="55">
        <v>211.9986007462687</v>
      </c>
      <c r="O54" s="15">
        <f t="shared" si="6"/>
        <v>198.74688301574176</v>
      </c>
      <c r="P54" s="10">
        <f t="shared" si="7"/>
        <v>0.03672770553735871</v>
      </c>
    </row>
    <row r="55" spans="2:16" ht="15">
      <c r="B55" s="50">
        <v>2011</v>
      </c>
      <c r="C55" s="54">
        <v>209.7437895232746</v>
      </c>
      <c r="D55" s="55">
        <v>212.00749946705102</v>
      </c>
      <c r="E55" s="55">
        <v>213.19849123773602</v>
      </c>
      <c r="F55" s="55">
        <v>213.1691219150076</v>
      </c>
      <c r="G55" s="55">
        <v>211.09173075398397</v>
      </c>
      <c r="H55" s="55">
        <v>208.4817120475317</v>
      </c>
      <c r="I55" s="55">
        <v>215.6536914075803</v>
      </c>
      <c r="J55" s="55">
        <v>214.45002244208968</v>
      </c>
      <c r="K55" s="55">
        <v>220.62835441489636</v>
      </c>
      <c r="L55" s="55">
        <v>219.9960369367937</v>
      </c>
      <c r="M55" s="55">
        <v>220.25230139788613</v>
      </c>
      <c r="N55" s="55">
        <v>217.69495958155014</v>
      </c>
      <c r="O55" s="15">
        <f t="shared" si="6"/>
        <v>214.6973092604484</v>
      </c>
      <c r="P55" s="10">
        <f t="shared" si="7"/>
        <v>0.08025497558843875</v>
      </c>
    </row>
    <row r="56" spans="2:16" ht="15">
      <c r="B56" s="47">
        <v>2012</v>
      </c>
      <c r="C56" s="54">
        <v>225.17613054735955</v>
      </c>
      <c r="D56" s="55">
        <v>228.13675772942906</v>
      </c>
      <c r="E56" s="55">
        <v>223.9679141159796</v>
      </c>
      <c r="F56" s="55">
        <v>226.55893101873002</v>
      </c>
      <c r="G56" s="55">
        <v>226.86249712577603</v>
      </c>
      <c r="H56" s="55">
        <v>239.01233226489921</v>
      </c>
      <c r="I56" s="55">
        <v>237.9178361826997</v>
      </c>
      <c r="J56" s="55">
        <v>239.8909706785223</v>
      </c>
      <c r="K56" s="55">
        <v>243.24726320799618</v>
      </c>
      <c r="L56" s="55">
        <v>240.59232524812907</v>
      </c>
      <c r="M56" s="55">
        <v>243.0156677592999</v>
      </c>
      <c r="N56" s="55">
        <v>243.89637649138314</v>
      </c>
      <c r="O56" s="15">
        <f t="shared" si="6"/>
        <v>234.85625019751697</v>
      </c>
      <c r="P56" s="10">
        <f t="shared" si="7"/>
        <v>0.0938947069551479</v>
      </c>
    </row>
    <row r="57" spans="2:16" ht="15">
      <c r="B57" s="47">
        <v>2013</v>
      </c>
      <c r="C57" s="54">
        <v>245.9395545853798</v>
      </c>
      <c r="D57" s="55">
        <v>246.42922263417006</v>
      </c>
      <c r="E57" s="55">
        <v>248.10203315479697</v>
      </c>
      <c r="F57" s="55">
        <v>248.04640296463387</v>
      </c>
      <c r="G57" s="55">
        <v>254.28085516345914</v>
      </c>
      <c r="H57" s="55">
        <v>264.98065229408513</v>
      </c>
      <c r="I57" s="55">
        <v>258.1734558431884</v>
      </c>
      <c r="J57" s="55">
        <v>260.0317736893353</v>
      </c>
      <c r="K57" s="55">
        <v>255.27764668868963</v>
      </c>
      <c r="L57" s="55">
        <v>248.25074283523435</v>
      </c>
      <c r="M57" s="55">
        <v>268.59051736237825</v>
      </c>
      <c r="N57" s="55">
        <v>259.7678971710694</v>
      </c>
      <c r="O57" s="15">
        <f aca="true" t="shared" si="8" ref="O57:O62">AVERAGE(C57:N57)</f>
        <v>254.82256286553502</v>
      </c>
      <c r="P57" s="10">
        <f t="shared" si="7"/>
        <v>0.08501503643708075</v>
      </c>
    </row>
    <row r="58" spans="2:16" ht="15">
      <c r="B58" s="47">
        <v>2014</v>
      </c>
      <c r="C58" s="54">
        <v>269.7978210201095</v>
      </c>
      <c r="D58" s="55">
        <v>272.8261855109257</v>
      </c>
      <c r="E58" s="55">
        <v>274.01467535526143</v>
      </c>
      <c r="F58" s="55">
        <v>274.1316160861589</v>
      </c>
      <c r="G58" s="55">
        <v>275.6810455195171</v>
      </c>
      <c r="H58" s="55">
        <v>277.17080687484014</v>
      </c>
      <c r="I58" s="55">
        <v>274.7326045173747</v>
      </c>
      <c r="J58" s="55">
        <v>278.6921305722151</v>
      </c>
      <c r="K58" s="55">
        <v>291.8731367785147</v>
      </c>
      <c r="L58" s="55">
        <v>297.45640465245805</v>
      </c>
      <c r="M58" s="55">
        <v>289.01667974617817</v>
      </c>
      <c r="N58" s="55">
        <v>291.46456017378677</v>
      </c>
      <c r="O58" s="15">
        <f t="shared" si="8"/>
        <v>280.57147223394503</v>
      </c>
      <c r="P58" s="10">
        <f t="shared" si="7"/>
        <v>0.10104642649715911</v>
      </c>
    </row>
    <row r="59" spans="2:16" ht="15">
      <c r="B59" s="47">
        <v>2015</v>
      </c>
      <c r="C59" s="54">
        <v>296.0133827130327</v>
      </c>
      <c r="D59" s="55">
        <v>295.86876824633583</v>
      </c>
      <c r="E59" s="55">
        <v>305.06621465416293</v>
      </c>
      <c r="F59" s="55">
        <v>304.33946427876623</v>
      </c>
      <c r="G59" s="55">
        <v>304.0981327666927</v>
      </c>
      <c r="H59" s="55">
        <v>300.411255953323</v>
      </c>
      <c r="I59" s="55">
        <v>313.7145843905752</v>
      </c>
      <c r="J59" s="55">
        <v>301.06076957876013</v>
      </c>
      <c r="K59" s="55">
        <v>304.4962321132681</v>
      </c>
      <c r="L59" s="55">
        <v>309.27777397528985</v>
      </c>
      <c r="M59" s="55">
        <v>315.42306248753147</v>
      </c>
      <c r="N59" s="55">
        <v>308.5133611514887</v>
      </c>
      <c r="O59" s="15">
        <f t="shared" si="8"/>
        <v>304.8569168591022</v>
      </c>
      <c r="P59" s="10">
        <f>+O59/O58-1</f>
        <v>0.08655707022454373</v>
      </c>
    </row>
    <row r="60" spans="2:16" ht="15">
      <c r="B60" s="47">
        <v>2016</v>
      </c>
      <c r="C60" s="54">
        <v>313.9058967968342</v>
      </c>
      <c r="D60" s="55">
        <v>317.27112116000507</v>
      </c>
      <c r="E60" s="55">
        <v>312.3449048378147</v>
      </c>
      <c r="F60" s="55">
        <v>310.71300843284365</v>
      </c>
      <c r="G60" s="55">
        <v>307.8675381544208</v>
      </c>
      <c r="H60" s="55">
        <v>307.71214997065795</v>
      </c>
      <c r="I60" s="55">
        <v>318.57804881571917</v>
      </c>
      <c r="J60" s="55">
        <v>319.9374542410262</v>
      </c>
      <c r="K60" s="55">
        <v>319.0378443568125</v>
      </c>
      <c r="L60" s="55">
        <v>330.35310442176376</v>
      </c>
      <c r="M60" s="55">
        <v>328.4322278333866</v>
      </c>
      <c r="N60" s="55">
        <v>328.61891047295103</v>
      </c>
      <c r="O60" s="15">
        <f t="shared" si="8"/>
        <v>317.8976841245197</v>
      </c>
      <c r="P60" s="10">
        <f>+O60/O59-1</f>
        <v>0.042776681597959554</v>
      </c>
    </row>
    <row r="61" spans="2:16" ht="15">
      <c r="B61" s="47">
        <v>2017</v>
      </c>
      <c r="C61" s="54">
        <v>321.2121450020608</v>
      </c>
      <c r="D61" s="55">
        <v>335.3253473168499</v>
      </c>
      <c r="E61" s="55">
        <v>329.0875509576135</v>
      </c>
      <c r="F61" s="55">
        <v>334.9792097788194</v>
      </c>
      <c r="G61" s="55">
        <v>336.75926819304857</v>
      </c>
      <c r="H61" s="55">
        <v>335.5220862492318</v>
      </c>
      <c r="I61" s="55">
        <v>337.33133809965045</v>
      </c>
      <c r="J61" s="55">
        <v>339.4609603928429</v>
      </c>
      <c r="K61" s="55">
        <v>343.3781645130448</v>
      </c>
      <c r="L61" s="55">
        <v>345.66669316153207</v>
      </c>
      <c r="M61" s="55">
        <v>343.7918429304594</v>
      </c>
      <c r="N61" s="55">
        <v>347.4097536667821</v>
      </c>
      <c r="O61" s="15">
        <f t="shared" si="8"/>
        <v>337.4936966884946</v>
      </c>
      <c r="P61" s="10">
        <f>+O61/O60-1</f>
        <v>0.06164251437673007</v>
      </c>
    </row>
    <row r="62" spans="2:16" s="44" customFormat="1" ht="15">
      <c r="B62" s="47">
        <v>2018</v>
      </c>
      <c r="C62" s="54">
        <v>344.1538242668985</v>
      </c>
      <c r="D62" s="55">
        <v>342.56510635135805</v>
      </c>
      <c r="E62" s="55">
        <v>355.6106532746829</v>
      </c>
      <c r="F62" s="55">
        <v>353.34682522584774</v>
      </c>
      <c r="G62" s="55">
        <v>347.17583892421885</v>
      </c>
      <c r="H62" s="55">
        <v>355.20167625281624</v>
      </c>
      <c r="I62" s="55">
        <v>357.22305620420826</v>
      </c>
      <c r="J62" s="55">
        <v>356.4244859501734</v>
      </c>
      <c r="K62" s="55">
        <v>343.86174651943287</v>
      </c>
      <c r="L62" s="55">
        <v>363.3772703245121</v>
      </c>
      <c r="M62" s="55">
        <v>362.03049129073077</v>
      </c>
      <c r="N62" s="55">
        <v>354.1731090188544</v>
      </c>
      <c r="O62" s="15">
        <f t="shared" si="8"/>
        <v>352.92867363364445</v>
      </c>
      <c r="P62" s="10">
        <f>+O62/O61-1</f>
        <v>0.045734119174961396</v>
      </c>
    </row>
    <row r="63" spans="2:16" s="44" customFormat="1" ht="15">
      <c r="B63" s="47">
        <v>2019</v>
      </c>
      <c r="C63" s="54">
        <v>365.838756855244</v>
      </c>
      <c r="D63" s="55">
        <v>375.2975720942718</v>
      </c>
      <c r="E63" s="55">
        <v>349.42891174814326</v>
      </c>
      <c r="F63" s="55">
        <v>362.60249180065597</v>
      </c>
      <c r="G63" s="55">
        <v>386.81691118455836</v>
      </c>
      <c r="H63" s="55">
        <v>380.9816640980006</v>
      </c>
      <c r="I63" s="55">
        <v>388.4171766680174</v>
      </c>
      <c r="J63" s="55">
        <v>387.9665590662066</v>
      </c>
      <c r="K63" s="55">
        <v>399.7396629728563</v>
      </c>
      <c r="L63" s="55">
        <v>395.2453954255255</v>
      </c>
      <c r="M63" s="55">
        <v>394.9815178327431</v>
      </c>
      <c r="N63" s="55">
        <v>390.3995599334067</v>
      </c>
      <c r="O63" s="15">
        <f>AVERAGE(C63:N63)</f>
        <v>381.4763483066358</v>
      </c>
      <c r="P63" s="10">
        <f>+O63/O62-1</f>
        <v>0.08088794367165852</v>
      </c>
    </row>
    <row r="64" spans="2:16" s="44" customFormat="1" ht="15.75" thickBot="1">
      <c r="B64" s="48" t="s">
        <v>28</v>
      </c>
      <c r="C64" s="56">
        <v>400.62614567826955</v>
      </c>
      <c r="D64" s="57">
        <v>391.4280195133101</v>
      </c>
      <c r="E64" s="57">
        <v>397.46231264591665</v>
      </c>
      <c r="F64" s="57">
        <v>416.869057474182</v>
      </c>
      <c r="G64" s="57">
        <v>431.3283915058237</v>
      </c>
      <c r="H64" s="57">
        <v>429.14562170099</v>
      </c>
      <c r="I64" s="57">
        <v>424.32675748044176</v>
      </c>
      <c r="J64" s="57">
        <v>424.32675748044176</v>
      </c>
      <c r="K64" s="57">
        <v>449.81472099107856</v>
      </c>
      <c r="L64" s="57">
        <v>447.48404144977656</v>
      </c>
      <c r="M64" s="57">
        <v>447.67910494586914</v>
      </c>
      <c r="N64" s="57"/>
      <c r="O64" s="51"/>
      <c r="P64" s="20"/>
    </row>
    <row r="65" ht="15">
      <c r="B65" s="49" t="s">
        <v>0</v>
      </c>
    </row>
    <row r="66" spans="2:5" ht="15">
      <c r="B66" s="49" t="s">
        <v>24</v>
      </c>
      <c r="C66" s="2"/>
      <c r="D66" s="2"/>
      <c r="E66" s="3"/>
    </row>
    <row r="67" ht="15">
      <c r="B67" s="45" t="s">
        <v>18</v>
      </c>
    </row>
  </sheetData>
  <sheetProtection/>
  <mergeCells count="4">
    <mergeCell ref="F9:J9"/>
    <mergeCell ref="G12:I12"/>
    <mergeCell ref="G30:I30"/>
    <mergeCell ref="G48:I48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9 O50:O63 O15:O24 O25:P25 O43:P43 O31:O42 O44:O45 O26 O27:P27" formulaRange="1"/>
    <ignoredError sqref="B64 B46 B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83"/>
  <sheetViews>
    <sheetView showGridLines="0" zoomScalePageLayoutView="0" workbookViewId="0" topLeftCell="A1">
      <pane ySplit="11" topLeftCell="A157" activePane="bottomLeft" state="frozen"/>
      <selection pane="topLeft" activeCell="A1" sqref="A1"/>
      <selection pane="bottomLeft" activeCell="C178" sqref="C178:E178"/>
    </sheetView>
  </sheetViews>
  <sheetFormatPr defaultColWidth="11.421875" defaultRowHeight="15"/>
  <cols>
    <col min="1" max="1" width="25.28125" style="0" customWidth="1"/>
    <col min="2" max="2" width="17.00390625" style="0" customWidth="1"/>
    <col min="3" max="3" width="19.7109375" style="21" customWidth="1"/>
    <col min="4" max="4" width="22.8515625" style="21" customWidth="1"/>
    <col min="5" max="5" width="22.140625" style="2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23</v>
      </c>
      <c r="D9" s="68"/>
      <c r="E9" s="23" t="s">
        <v>19</v>
      </c>
    </row>
    <row r="11" spans="2:5" s="28" customFormat="1" ht="30">
      <c r="B11" s="24" t="s">
        <v>20</v>
      </c>
      <c r="C11" s="25" t="s">
        <v>27</v>
      </c>
      <c r="D11" s="26" t="s">
        <v>16</v>
      </c>
      <c r="E11" s="27" t="s">
        <v>21</v>
      </c>
    </row>
    <row r="12" spans="2:5" ht="15">
      <c r="B12" s="29">
        <v>39083</v>
      </c>
      <c r="C12" s="30">
        <v>24.9848</v>
      </c>
      <c r="D12" s="31">
        <v>3209.69</v>
      </c>
      <c r="E12" s="32">
        <v>128.46570714994718</v>
      </c>
    </row>
    <row r="13" spans="2:5" ht="15">
      <c r="B13" s="33">
        <v>39114</v>
      </c>
      <c r="C13" s="34">
        <v>24.153119999999998</v>
      </c>
      <c r="D13" s="35">
        <v>3163.12</v>
      </c>
      <c r="E13" s="36">
        <v>130.96113462774167</v>
      </c>
    </row>
    <row r="14" spans="2:5" ht="15">
      <c r="B14" s="33">
        <v>39142</v>
      </c>
      <c r="C14" s="34">
        <v>25.00548</v>
      </c>
      <c r="D14" s="35">
        <v>3303.81</v>
      </c>
      <c r="E14" s="36">
        <v>132.12343854227154</v>
      </c>
    </row>
    <row r="15" spans="2:5" ht="15">
      <c r="B15" s="33">
        <v>39173</v>
      </c>
      <c r="C15" s="34">
        <v>25.066</v>
      </c>
      <c r="D15" s="35">
        <v>3227.59</v>
      </c>
      <c r="E15" s="36">
        <v>128.76366392723213</v>
      </c>
    </row>
    <row r="16" spans="2:5" ht="15">
      <c r="B16" s="33">
        <v>39203</v>
      </c>
      <c r="C16" s="34">
        <v>33.283480000000004</v>
      </c>
      <c r="D16" s="35">
        <v>3988.26</v>
      </c>
      <c r="E16" s="36">
        <v>119.82701328106316</v>
      </c>
    </row>
    <row r="17" spans="2:5" ht="15">
      <c r="B17" s="33">
        <v>39234</v>
      </c>
      <c r="C17" s="34">
        <v>25.83748</v>
      </c>
      <c r="D17" s="35">
        <v>3531.82</v>
      </c>
      <c r="E17" s="36">
        <v>136.6936713642352</v>
      </c>
    </row>
    <row r="18" spans="2:5" ht="15">
      <c r="B18" s="33">
        <v>39264</v>
      </c>
      <c r="C18" s="34">
        <v>31.7196</v>
      </c>
      <c r="D18" s="35">
        <v>4538.31</v>
      </c>
      <c r="E18" s="36">
        <v>143.07588998600238</v>
      </c>
    </row>
    <row r="19" spans="2:5" ht="15">
      <c r="B19" s="33">
        <v>39295</v>
      </c>
      <c r="C19" s="34">
        <v>28.784599999999998</v>
      </c>
      <c r="D19" s="35">
        <v>4221.36</v>
      </c>
      <c r="E19" s="36">
        <v>146.65341884201968</v>
      </c>
    </row>
    <row r="20" spans="2:5" ht="15">
      <c r="B20" s="33">
        <v>39326</v>
      </c>
      <c r="C20" s="34">
        <v>26.14896</v>
      </c>
      <c r="D20" s="35">
        <v>3985.4</v>
      </c>
      <c r="E20" s="36">
        <v>152.4114152149837</v>
      </c>
    </row>
    <row r="21" spans="2:5" ht="15">
      <c r="B21" s="33">
        <v>39356</v>
      </c>
      <c r="C21" s="34">
        <v>31.52432</v>
      </c>
      <c r="D21" s="35">
        <v>4672.09</v>
      </c>
      <c r="E21" s="36">
        <v>148.20589310094556</v>
      </c>
    </row>
    <row r="22" spans="2:5" ht="15">
      <c r="B22" s="33">
        <v>39387</v>
      </c>
      <c r="C22" s="34">
        <v>27.346040000000002</v>
      </c>
      <c r="D22" s="35">
        <v>4499.65</v>
      </c>
      <c r="E22" s="36">
        <v>164.54484817545793</v>
      </c>
    </row>
    <row r="23" spans="2:5" ht="15">
      <c r="B23" s="37">
        <v>39417</v>
      </c>
      <c r="C23" s="34">
        <v>30.532919999999997</v>
      </c>
      <c r="D23" s="35">
        <v>4969.68</v>
      </c>
      <c r="E23" s="36">
        <v>162.7646487790883</v>
      </c>
    </row>
    <row r="24" spans="2:5" ht="15">
      <c r="B24" s="29">
        <v>39448</v>
      </c>
      <c r="C24" s="30">
        <v>30.43008</v>
      </c>
      <c r="D24" s="31">
        <v>5223.66</v>
      </c>
      <c r="E24" s="38">
        <v>171.6610669442867</v>
      </c>
    </row>
    <row r="25" spans="2:5" ht="15">
      <c r="B25" s="33">
        <v>39479</v>
      </c>
      <c r="C25" s="34">
        <v>26.4393</v>
      </c>
      <c r="D25" s="35">
        <v>5140.91</v>
      </c>
      <c r="E25" s="39">
        <v>194.44198598298746</v>
      </c>
    </row>
    <row r="26" spans="2:5" ht="15">
      <c r="B26" s="33">
        <v>39508</v>
      </c>
      <c r="C26" s="34">
        <v>26.57139</v>
      </c>
      <c r="D26" s="35">
        <v>5125.59</v>
      </c>
      <c r="E26" s="39">
        <v>192.89882840152512</v>
      </c>
    </row>
    <row r="27" spans="2:5" ht="15">
      <c r="B27" s="33">
        <v>39539</v>
      </c>
      <c r="C27" s="34">
        <v>25.593400000000003</v>
      </c>
      <c r="D27" s="35">
        <v>4897.42</v>
      </c>
      <c r="E27" s="39">
        <v>191.35480240999632</v>
      </c>
    </row>
    <row r="28" spans="2:5" ht="15">
      <c r="B28" s="33">
        <v>39569</v>
      </c>
      <c r="C28" s="34">
        <v>26.27012</v>
      </c>
      <c r="D28" s="35">
        <v>4859.13</v>
      </c>
      <c r="E28" s="39">
        <v>184.96794076311795</v>
      </c>
    </row>
    <row r="29" spans="2:5" ht="15">
      <c r="B29" s="33">
        <v>39600</v>
      </c>
      <c r="C29" s="34">
        <v>27.40208</v>
      </c>
      <c r="D29" s="35">
        <v>5207.51</v>
      </c>
      <c r="E29" s="39">
        <v>190.04068304303905</v>
      </c>
    </row>
    <row r="30" spans="2:5" ht="15">
      <c r="B30" s="33">
        <v>39630</v>
      </c>
      <c r="C30" s="34">
        <v>27.40208</v>
      </c>
      <c r="D30" s="35">
        <v>4820.45</v>
      </c>
      <c r="E30" s="39">
        <v>175.91547794911918</v>
      </c>
    </row>
    <row r="31" spans="2:5" ht="15">
      <c r="B31" s="33">
        <v>39661</v>
      </c>
      <c r="C31" s="34">
        <v>22.48</v>
      </c>
      <c r="D31" s="35">
        <v>4414.52</v>
      </c>
      <c r="E31" s="39">
        <v>196.37544483985766</v>
      </c>
    </row>
    <row r="32" spans="2:5" ht="15">
      <c r="B32" s="33">
        <v>39692</v>
      </c>
      <c r="C32" s="34">
        <v>27.0472</v>
      </c>
      <c r="D32" s="35">
        <v>5143.1</v>
      </c>
      <c r="E32" s="39">
        <v>190.15276997249254</v>
      </c>
    </row>
    <row r="33" spans="2:5" ht="15">
      <c r="B33" s="33">
        <v>39722</v>
      </c>
      <c r="C33" s="34">
        <v>24.9428</v>
      </c>
      <c r="D33" s="35">
        <v>4712.29</v>
      </c>
      <c r="E33" s="39">
        <v>188.92385778661577</v>
      </c>
    </row>
    <row r="34" spans="2:5" ht="15">
      <c r="B34" s="33">
        <v>39753</v>
      </c>
      <c r="C34" s="34">
        <v>21.7558</v>
      </c>
      <c r="D34" s="35">
        <v>4220.39</v>
      </c>
      <c r="E34" s="39">
        <v>193.98918908980593</v>
      </c>
    </row>
    <row r="35" spans="2:5" ht="15">
      <c r="B35" s="37">
        <v>39783</v>
      </c>
      <c r="C35" s="40">
        <v>21.7558</v>
      </c>
      <c r="D35" s="41">
        <v>4220.39</v>
      </c>
      <c r="E35" s="42">
        <v>193.98918908980593</v>
      </c>
    </row>
    <row r="36" spans="2:5" ht="15">
      <c r="B36" s="33">
        <v>39814</v>
      </c>
      <c r="C36" s="30">
        <v>23.52444</v>
      </c>
      <c r="D36" s="31">
        <v>4561.64</v>
      </c>
      <c r="E36" s="32">
        <v>193.91067332527365</v>
      </c>
    </row>
    <row r="37" spans="2:5" ht="15">
      <c r="B37" s="33">
        <v>39845</v>
      </c>
      <c r="C37" s="34">
        <v>24.112</v>
      </c>
      <c r="D37" s="35">
        <v>4574.43</v>
      </c>
      <c r="E37" s="36">
        <v>189.7159090909091</v>
      </c>
    </row>
    <row r="38" spans="2:5" ht="15">
      <c r="B38" s="33">
        <v>39873</v>
      </c>
      <c r="C38" s="34">
        <v>23.618599999999997</v>
      </c>
      <c r="D38" s="35">
        <v>4498.5</v>
      </c>
      <c r="E38" s="36">
        <v>190.4642950894634</v>
      </c>
    </row>
    <row r="39" spans="2:5" ht="15">
      <c r="B39" s="33">
        <v>39904</v>
      </c>
      <c r="C39" s="34">
        <v>27.27972</v>
      </c>
      <c r="D39" s="35">
        <v>5166.11</v>
      </c>
      <c r="E39" s="36">
        <v>189.37547746091232</v>
      </c>
    </row>
    <row r="40" spans="2:5" ht="15">
      <c r="B40" s="33">
        <v>39934</v>
      </c>
      <c r="C40" s="34">
        <v>23.160400000000003</v>
      </c>
      <c r="D40" s="35">
        <v>4402.76</v>
      </c>
      <c r="E40" s="36">
        <v>190.09861660420373</v>
      </c>
    </row>
    <row r="41" spans="2:5" ht="15">
      <c r="B41" s="33">
        <v>39965</v>
      </c>
      <c r="C41" s="34">
        <v>26.011080000000003</v>
      </c>
      <c r="D41" s="35">
        <v>5052.32</v>
      </c>
      <c r="E41" s="36">
        <v>194.23722505947464</v>
      </c>
    </row>
    <row r="42" spans="2:5" ht="15">
      <c r="B42" s="33">
        <v>39995</v>
      </c>
      <c r="C42" s="34">
        <v>27.081400000000002</v>
      </c>
      <c r="D42" s="35">
        <v>5298.96</v>
      </c>
      <c r="E42" s="36">
        <v>195.66787536833397</v>
      </c>
    </row>
    <row r="43" spans="2:5" ht="15">
      <c r="B43" s="33">
        <v>40026</v>
      </c>
      <c r="C43" s="34">
        <v>25.2762</v>
      </c>
      <c r="D43" s="35">
        <v>4930.66</v>
      </c>
      <c r="E43" s="36">
        <v>195.0712527990758</v>
      </c>
    </row>
    <row r="44" spans="2:5" ht="15">
      <c r="B44" s="33">
        <v>40057</v>
      </c>
      <c r="C44" s="34">
        <v>24.85144</v>
      </c>
      <c r="D44" s="35">
        <v>4892.14</v>
      </c>
      <c r="E44" s="36">
        <v>196.85539349027664</v>
      </c>
    </row>
    <row r="45" spans="2:5" ht="15">
      <c r="B45" s="33">
        <v>40087</v>
      </c>
      <c r="C45" s="34">
        <v>29.7528</v>
      </c>
      <c r="D45" s="35">
        <v>5619.79</v>
      </c>
      <c r="E45" s="36">
        <v>188.88272700384502</v>
      </c>
    </row>
    <row r="46" spans="2:5" ht="15">
      <c r="B46" s="33">
        <v>40118</v>
      </c>
      <c r="C46" s="34">
        <v>28.307</v>
      </c>
      <c r="D46" s="35">
        <v>5412.3</v>
      </c>
      <c r="E46" s="36">
        <v>191.2000565231215</v>
      </c>
    </row>
    <row r="47" spans="2:5" ht="15">
      <c r="B47" s="33">
        <v>40148</v>
      </c>
      <c r="C47" s="34">
        <v>21.1388</v>
      </c>
      <c r="D47" s="35">
        <v>3910.51</v>
      </c>
      <c r="E47" s="36">
        <v>184.99205252899884</v>
      </c>
    </row>
    <row r="48" spans="2:5" ht="15">
      <c r="B48" s="29">
        <v>40179</v>
      </c>
      <c r="C48" s="30">
        <v>23.15</v>
      </c>
      <c r="D48" s="31">
        <v>4719</v>
      </c>
      <c r="E48" s="38">
        <v>203.84449244060477</v>
      </c>
    </row>
    <row r="49" spans="2:5" ht="15">
      <c r="B49" s="33">
        <v>40210</v>
      </c>
      <c r="C49" s="34">
        <v>24.17988</v>
      </c>
      <c r="D49" s="35">
        <v>4666.42</v>
      </c>
      <c r="E49" s="39">
        <v>192.9877236777023</v>
      </c>
    </row>
    <row r="50" spans="2:5" ht="15">
      <c r="B50" s="33">
        <v>40238</v>
      </c>
      <c r="C50" s="34">
        <v>34.52332</v>
      </c>
      <c r="D50" s="35">
        <v>6744.02</v>
      </c>
      <c r="E50" s="39">
        <v>195.3467974690731</v>
      </c>
    </row>
    <row r="51" spans="2:5" ht="15">
      <c r="B51" s="33">
        <v>40269</v>
      </c>
      <c r="C51" s="34">
        <v>28.637400000000003</v>
      </c>
      <c r="D51" s="35">
        <v>5622.77</v>
      </c>
      <c r="E51" s="39">
        <v>196.34359264458368</v>
      </c>
    </row>
    <row r="52" spans="2:5" ht="15">
      <c r="B52" s="33">
        <v>40299</v>
      </c>
      <c r="C52" s="34">
        <v>28.92952</v>
      </c>
      <c r="D52" s="35">
        <v>5672.99</v>
      </c>
      <c r="E52" s="39">
        <v>196.09692798221332</v>
      </c>
    </row>
    <row r="53" spans="2:5" ht="15">
      <c r="B53" s="33">
        <v>40330</v>
      </c>
      <c r="C53" s="34">
        <v>31.6346</v>
      </c>
      <c r="D53" s="35">
        <v>6211.16</v>
      </c>
      <c r="E53" s="39">
        <v>196.34071554563675</v>
      </c>
    </row>
    <row r="54" spans="2:5" ht="15">
      <c r="B54" s="33">
        <v>40360</v>
      </c>
      <c r="C54" s="34">
        <v>22.27816</v>
      </c>
      <c r="D54" s="35">
        <v>4418.63</v>
      </c>
      <c r="E54" s="39">
        <v>198.33909084053622</v>
      </c>
    </row>
    <row r="55" spans="2:5" ht="15">
      <c r="B55" s="33">
        <v>40391</v>
      </c>
      <c r="C55" s="34">
        <v>18.47464</v>
      </c>
      <c r="D55" s="35">
        <v>3614.85</v>
      </c>
      <c r="E55" s="39">
        <v>195.6655177042692</v>
      </c>
    </row>
    <row r="56" spans="2:5" ht="15">
      <c r="B56" s="33">
        <v>40422</v>
      </c>
      <c r="C56" s="34">
        <v>19.2468</v>
      </c>
      <c r="D56" s="35">
        <v>3797.17</v>
      </c>
      <c r="E56" s="39">
        <v>197.2883804060935</v>
      </c>
    </row>
    <row r="57" spans="2:5" ht="15">
      <c r="B57" s="33">
        <v>40452</v>
      </c>
      <c r="C57" s="34">
        <v>20.08445</v>
      </c>
      <c r="D57" s="35">
        <v>4072.96</v>
      </c>
      <c r="E57" s="39">
        <v>202.79171199609647</v>
      </c>
    </row>
    <row r="58" spans="2:5" ht="15">
      <c r="B58" s="33">
        <v>40483</v>
      </c>
      <c r="C58" s="34">
        <v>20.1494</v>
      </c>
      <c r="D58" s="35">
        <v>3987.95</v>
      </c>
      <c r="E58" s="39">
        <v>197.91904473582338</v>
      </c>
    </row>
    <row r="59" spans="2:5" ht="15">
      <c r="B59" s="37">
        <v>40513</v>
      </c>
      <c r="C59" s="40">
        <v>24.8704</v>
      </c>
      <c r="D59" s="41">
        <v>5272.490000000001</v>
      </c>
      <c r="E59" s="42">
        <v>211.99860074626866</v>
      </c>
    </row>
    <row r="60" spans="2:5" ht="15">
      <c r="B60" s="33">
        <v>40544</v>
      </c>
      <c r="C60" s="30">
        <v>22.075599999999998</v>
      </c>
      <c r="D60" s="31">
        <v>4630.22</v>
      </c>
      <c r="E60" s="32">
        <v>209.74378952327461</v>
      </c>
    </row>
    <row r="61" spans="2:5" ht="15">
      <c r="B61" s="33">
        <v>40575</v>
      </c>
      <c r="C61" s="34">
        <v>25.14312</v>
      </c>
      <c r="D61" s="35">
        <v>5330.53</v>
      </c>
      <c r="E61" s="36">
        <v>212.00749946705102</v>
      </c>
    </row>
    <row r="62" spans="2:5" ht="15">
      <c r="B62" s="33">
        <v>40603</v>
      </c>
      <c r="C62" s="34">
        <v>28.3146</v>
      </c>
      <c r="D62" s="35">
        <v>6036.63</v>
      </c>
      <c r="E62" s="36">
        <v>213.19849123773602</v>
      </c>
    </row>
    <row r="63" spans="2:5" ht="15">
      <c r="B63" s="33">
        <v>40634</v>
      </c>
      <c r="C63" s="34">
        <v>23.22372</v>
      </c>
      <c r="D63" s="35">
        <v>4950.58</v>
      </c>
      <c r="E63" s="36">
        <v>213.1691219150076</v>
      </c>
    </row>
    <row r="64" spans="2:5" ht="15">
      <c r="B64" s="33">
        <v>40664</v>
      </c>
      <c r="C64" s="34">
        <v>26.73956</v>
      </c>
      <c r="D64" s="35">
        <v>5644.5</v>
      </c>
      <c r="E64" s="36">
        <v>211.09173075398397</v>
      </c>
    </row>
    <row r="65" spans="2:5" ht="15">
      <c r="B65" s="33">
        <v>40695</v>
      </c>
      <c r="C65" s="34">
        <v>21.139599999999998</v>
      </c>
      <c r="D65" s="35">
        <v>4407.22</v>
      </c>
      <c r="E65" s="36">
        <v>208.4817120475317</v>
      </c>
    </row>
    <row r="66" spans="2:5" ht="15">
      <c r="B66" s="33">
        <v>40725</v>
      </c>
      <c r="C66" s="34">
        <v>34.06072</v>
      </c>
      <c r="D66" s="35">
        <v>7345.32</v>
      </c>
      <c r="E66" s="36">
        <v>215.65369140758034</v>
      </c>
    </row>
    <row r="67" spans="2:5" ht="15">
      <c r="B67" s="33">
        <v>40756</v>
      </c>
      <c r="C67" s="34">
        <v>32.795519999999996</v>
      </c>
      <c r="D67" s="35">
        <v>7033</v>
      </c>
      <c r="E67" s="36">
        <v>214.45002244208965</v>
      </c>
    </row>
    <row r="68" spans="2:5" ht="15">
      <c r="B68" s="33">
        <v>40787</v>
      </c>
      <c r="C68" s="34">
        <v>30.73934</v>
      </c>
      <c r="D68" s="35">
        <v>6781.97</v>
      </c>
      <c r="E68" s="36">
        <v>220.62835441489636</v>
      </c>
    </row>
    <row r="69" spans="2:5" ht="15">
      <c r="B69" s="33">
        <v>40817</v>
      </c>
      <c r="C69" s="34">
        <v>30.63287</v>
      </c>
      <c r="D69" s="35">
        <v>6739.11</v>
      </c>
      <c r="E69" s="36">
        <v>219.9960369367937</v>
      </c>
    </row>
    <row r="70" spans="2:5" ht="15">
      <c r="B70" s="33">
        <v>40848</v>
      </c>
      <c r="C70" s="34">
        <v>29.33</v>
      </c>
      <c r="D70" s="35">
        <v>6460</v>
      </c>
      <c r="E70" s="36">
        <v>220.25230139788613</v>
      </c>
    </row>
    <row r="71" spans="2:5" ht="15">
      <c r="B71" s="33">
        <v>40878</v>
      </c>
      <c r="C71" s="34">
        <v>33.648</v>
      </c>
      <c r="D71" s="35">
        <v>7325</v>
      </c>
      <c r="E71" s="36">
        <v>217.69495958155017</v>
      </c>
    </row>
    <row r="72" spans="2:5" ht="15">
      <c r="B72" s="29">
        <v>40909</v>
      </c>
      <c r="C72" s="30">
        <v>33.214</v>
      </c>
      <c r="D72" s="31">
        <v>7479</v>
      </c>
      <c r="E72" s="38">
        <v>225.17613054735955</v>
      </c>
    </row>
    <row r="73" spans="2:5" ht="15">
      <c r="B73" s="33">
        <v>40940</v>
      </c>
      <c r="C73" s="34">
        <v>30.565</v>
      </c>
      <c r="D73" s="35">
        <v>6973</v>
      </c>
      <c r="E73" s="39">
        <v>228.1367577294291</v>
      </c>
    </row>
    <row r="74" spans="2:5" ht="15">
      <c r="B74" s="33">
        <v>40969</v>
      </c>
      <c r="C74" s="34">
        <v>33.161</v>
      </c>
      <c r="D74" s="35">
        <v>7427</v>
      </c>
      <c r="E74" s="39">
        <v>223.9679141159796</v>
      </c>
    </row>
    <row r="75" spans="2:5" ht="15">
      <c r="B75" s="33">
        <v>41000</v>
      </c>
      <c r="C75" s="34">
        <v>35.024</v>
      </c>
      <c r="D75" s="35">
        <v>7935</v>
      </c>
      <c r="E75" s="39">
        <v>226.55893101873002</v>
      </c>
    </row>
    <row r="76" spans="2:5" ht="15">
      <c r="B76" s="33">
        <v>41030</v>
      </c>
      <c r="C76" s="34">
        <v>34.792</v>
      </c>
      <c r="D76" s="35">
        <v>7893</v>
      </c>
      <c r="E76" s="39">
        <v>226.86249712577606</v>
      </c>
    </row>
    <row r="77" spans="2:5" ht="15">
      <c r="B77" s="33">
        <v>41061</v>
      </c>
      <c r="C77" s="34">
        <v>36.814</v>
      </c>
      <c r="D77" s="35">
        <v>8799</v>
      </c>
      <c r="E77" s="39">
        <v>239.01233226489924</v>
      </c>
    </row>
    <row r="78" spans="2:5" ht="15">
      <c r="B78" s="33">
        <v>41091</v>
      </c>
      <c r="C78" s="34">
        <v>39.19</v>
      </c>
      <c r="D78" s="35">
        <v>9324</v>
      </c>
      <c r="E78" s="39">
        <v>237.91783618269966</v>
      </c>
    </row>
    <row r="79" spans="2:5" ht="15">
      <c r="B79" s="33">
        <v>41122</v>
      </c>
      <c r="C79" s="34">
        <v>37.788</v>
      </c>
      <c r="D79" s="35">
        <v>9065</v>
      </c>
      <c r="E79" s="39">
        <v>239.89097067852228</v>
      </c>
    </row>
    <row r="80" spans="2:5" ht="15">
      <c r="B80" s="33">
        <v>41153</v>
      </c>
      <c r="C80" s="34">
        <v>33.616</v>
      </c>
      <c r="D80" s="35">
        <v>8177</v>
      </c>
      <c r="E80" s="39">
        <v>243.24726320799618</v>
      </c>
    </row>
    <row r="81" spans="2:5" ht="15">
      <c r="B81" s="33">
        <v>41183</v>
      </c>
      <c r="C81" s="34">
        <v>37.682</v>
      </c>
      <c r="D81" s="35">
        <v>9066</v>
      </c>
      <c r="E81" s="39">
        <v>240.59232524812907</v>
      </c>
    </row>
    <row r="82" spans="2:5" ht="15">
      <c r="B82" s="33">
        <v>41214</v>
      </c>
      <c r="C82" s="34">
        <v>33.253</v>
      </c>
      <c r="D82" s="35">
        <v>8081</v>
      </c>
      <c r="E82" s="39">
        <v>243.01566775929993</v>
      </c>
    </row>
    <row r="83" spans="2:5" ht="15">
      <c r="B83" s="37">
        <v>41244</v>
      </c>
      <c r="C83" s="40">
        <v>36.208</v>
      </c>
      <c r="D83" s="41">
        <v>8831</v>
      </c>
      <c r="E83" s="42">
        <v>243.89637649138314</v>
      </c>
    </row>
    <row r="84" spans="2:5" ht="15">
      <c r="B84" s="33">
        <v>41275</v>
      </c>
      <c r="C84" s="35">
        <v>38.481</v>
      </c>
      <c r="D84" s="35">
        <v>9464</v>
      </c>
      <c r="E84" s="39">
        <v>245.9395545853798</v>
      </c>
    </row>
    <row r="85" spans="2:5" ht="15">
      <c r="B85" s="33">
        <v>41306</v>
      </c>
      <c r="C85" s="35">
        <v>32.906</v>
      </c>
      <c r="D85" s="35">
        <v>8109</v>
      </c>
      <c r="E85" s="39">
        <v>246.42922263417006</v>
      </c>
    </row>
    <row r="86" spans="2:5" ht="15">
      <c r="B86" s="33">
        <v>41334</v>
      </c>
      <c r="C86" s="35">
        <v>31.11224</v>
      </c>
      <c r="D86" s="35">
        <v>7719.01</v>
      </c>
      <c r="E86" s="39">
        <v>248.10203315479694</v>
      </c>
    </row>
    <row r="87" spans="2:5" ht="15">
      <c r="B87" s="33">
        <v>41365</v>
      </c>
      <c r="C87" s="34">
        <v>37.239</v>
      </c>
      <c r="D87" s="35">
        <v>9237</v>
      </c>
      <c r="E87" s="39">
        <v>248.04640296463384</v>
      </c>
    </row>
    <row r="88" spans="2:5" ht="15">
      <c r="B88" s="33">
        <v>41395</v>
      </c>
      <c r="C88" s="34">
        <v>39.40159</v>
      </c>
      <c r="D88" s="35">
        <v>10019.07</v>
      </c>
      <c r="E88" s="39">
        <v>254.28085516345914</v>
      </c>
    </row>
    <row r="89" spans="2:5" ht="15">
      <c r="B89" s="33">
        <v>41426</v>
      </c>
      <c r="C89" s="34">
        <v>36.18</v>
      </c>
      <c r="D89" s="35">
        <v>9587</v>
      </c>
      <c r="E89" s="39">
        <v>264.98065229408513</v>
      </c>
    </row>
    <row r="90" spans="2:5" ht="15">
      <c r="B90" s="33">
        <v>41456</v>
      </c>
      <c r="C90" s="34">
        <v>42.58052</v>
      </c>
      <c r="D90" s="35">
        <v>10993.16</v>
      </c>
      <c r="E90" s="39">
        <v>258.1734558431884</v>
      </c>
    </row>
    <row r="91" spans="2:5" ht="15">
      <c r="B91" s="33">
        <v>41487</v>
      </c>
      <c r="C91" s="34">
        <v>39.026</v>
      </c>
      <c r="D91" s="35">
        <v>10148</v>
      </c>
      <c r="E91" s="39">
        <v>260.0317736893353</v>
      </c>
    </row>
    <row r="92" spans="2:5" ht="15">
      <c r="B92" s="33">
        <v>41518</v>
      </c>
      <c r="C92" s="34">
        <v>31.785</v>
      </c>
      <c r="D92" s="35">
        <v>8114</v>
      </c>
      <c r="E92" s="39">
        <v>255.27764668868963</v>
      </c>
    </row>
    <row r="93" spans="2:5" ht="15">
      <c r="B93" s="33">
        <v>41548</v>
      </c>
      <c r="C93" s="34">
        <v>41.732</v>
      </c>
      <c r="D93" s="35">
        <v>10360</v>
      </c>
      <c r="E93" s="39">
        <v>248.25074283523435</v>
      </c>
    </row>
    <row r="94" spans="2:5" ht="15">
      <c r="B94" s="33">
        <v>41579</v>
      </c>
      <c r="C94" s="34">
        <v>35.623</v>
      </c>
      <c r="D94" s="35">
        <v>9568</v>
      </c>
      <c r="E94" s="39">
        <v>268.59051736237825</v>
      </c>
    </row>
    <row r="95" spans="2:5" ht="15">
      <c r="B95" s="37">
        <v>41609</v>
      </c>
      <c r="C95" s="40">
        <v>35.243</v>
      </c>
      <c r="D95" s="41">
        <v>9155</v>
      </c>
      <c r="E95" s="42">
        <v>259.7678971710694</v>
      </c>
    </row>
    <row r="96" spans="2:5" ht="15">
      <c r="B96" s="33">
        <v>41640</v>
      </c>
      <c r="C96" s="34">
        <v>36.898</v>
      </c>
      <c r="D96" s="35">
        <v>9955</v>
      </c>
      <c r="E96" s="39">
        <v>269.7978210201095</v>
      </c>
    </row>
    <row r="97" spans="2:5" ht="15">
      <c r="B97" s="33">
        <v>41671</v>
      </c>
      <c r="C97" s="34">
        <v>33.087</v>
      </c>
      <c r="D97" s="35">
        <v>9027</v>
      </c>
      <c r="E97" s="39">
        <v>272.8261855109257</v>
      </c>
    </row>
    <row r="98" spans="2:5" ht="15">
      <c r="B98" s="33">
        <v>41699</v>
      </c>
      <c r="C98" s="34">
        <v>34.26561</v>
      </c>
      <c r="D98" s="35">
        <v>9389.28</v>
      </c>
      <c r="E98" s="39">
        <v>274.01467535526143</v>
      </c>
    </row>
    <row r="99" spans="2:5" ht="15">
      <c r="B99" s="33">
        <v>41730</v>
      </c>
      <c r="C99" s="34">
        <v>39.74423</v>
      </c>
      <c r="D99" s="35">
        <v>10895.15</v>
      </c>
      <c r="E99" s="39">
        <v>274.1316160861589</v>
      </c>
    </row>
    <row r="100" spans="2:5" ht="15">
      <c r="B100" s="33">
        <v>41760</v>
      </c>
      <c r="C100" s="34">
        <v>35.14119</v>
      </c>
      <c r="D100" s="35">
        <v>9687.76</v>
      </c>
      <c r="E100" s="39">
        <v>275.6810455195171</v>
      </c>
    </row>
    <row r="101" spans="2:5" ht="15">
      <c r="B101" s="33">
        <v>41791</v>
      </c>
      <c r="C101" s="34">
        <v>38.002919999999996</v>
      </c>
      <c r="D101" s="35">
        <v>10533.3</v>
      </c>
      <c r="E101" s="39">
        <v>277.17080687484014</v>
      </c>
    </row>
    <row r="102" spans="2:5" ht="15">
      <c r="B102" s="33">
        <v>41821</v>
      </c>
      <c r="C102" s="34">
        <v>45.681400000000004</v>
      </c>
      <c r="D102" s="35">
        <v>12550.17</v>
      </c>
      <c r="E102" s="39">
        <v>274.7326045173747</v>
      </c>
    </row>
    <row r="103" spans="2:5" ht="15">
      <c r="B103" s="33">
        <v>41852</v>
      </c>
      <c r="C103" s="34">
        <v>38.18791</v>
      </c>
      <c r="D103" s="35">
        <v>10642.67</v>
      </c>
      <c r="E103" s="39">
        <v>278.6921305722151</v>
      </c>
    </row>
    <row r="104" spans="2:5" ht="15">
      <c r="B104" s="33">
        <v>41883</v>
      </c>
      <c r="C104" s="34">
        <v>38.0725</v>
      </c>
      <c r="D104" s="35">
        <v>11112.34</v>
      </c>
      <c r="E104" s="39">
        <v>291.8731367785147</v>
      </c>
    </row>
    <row r="105" spans="2:5" ht="15">
      <c r="B105" s="33">
        <v>41913</v>
      </c>
      <c r="C105" s="34">
        <v>37.885349999999995</v>
      </c>
      <c r="D105" s="35">
        <v>11269.24</v>
      </c>
      <c r="E105" s="39">
        <v>297.45640465245805</v>
      </c>
    </row>
    <row r="106" spans="2:5" ht="15">
      <c r="B106" s="33">
        <v>41944</v>
      </c>
      <c r="C106" s="34">
        <v>34.87643</v>
      </c>
      <c r="D106" s="35">
        <v>10079.87</v>
      </c>
      <c r="E106" s="39">
        <v>289.01667974617817</v>
      </c>
    </row>
    <row r="107" spans="2:5" ht="15">
      <c r="B107" s="37">
        <v>41974</v>
      </c>
      <c r="C107" s="40">
        <v>35.62066</v>
      </c>
      <c r="D107" s="41">
        <v>10382.16</v>
      </c>
      <c r="E107" s="42">
        <v>291.46456017378677</v>
      </c>
    </row>
    <row r="108" spans="2:5" ht="15">
      <c r="B108" s="33">
        <v>42005</v>
      </c>
      <c r="C108" s="34">
        <v>33.23093</v>
      </c>
      <c r="D108" s="35">
        <v>9836.8</v>
      </c>
      <c r="E108" s="39">
        <v>296.0133827130327</v>
      </c>
    </row>
    <row r="109" spans="2:5" ht="15">
      <c r="B109" s="33">
        <v>42036</v>
      </c>
      <c r="C109" s="34">
        <v>32.14344</v>
      </c>
      <c r="D109" s="35">
        <v>9510.24</v>
      </c>
      <c r="E109" s="39">
        <v>295.86876824633583</v>
      </c>
    </row>
    <row r="110" spans="2:5" ht="15">
      <c r="B110" s="33">
        <v>42064</v>
      </c>
      <c r="C110" s="34">
        <v>39.78651</v>
      </c>
      <c r="D110" s="35">
        <v>12137.52</v>
      </c>
      <c r="E110" s="39">
        <v>305.06621465416293</v>
      </c>
    </row>
    <row r="111" spans="2:5" ht="15">
      <c r="B111" s="33">
        <v>42095</v>
      </c>
      <c r="C111" s="34">
        <v>35.9814</v>
      </c>
      <c r="D111" s="35">
        <v>10950.56</v>
      </c>
      <c r="E111" s="39">
        <v>304.33946427876623</v>
      </c>
    </row>
    <row r="112" spans="2:5" ht="15">
      <c r="B112" s="33">
        <v>42125</v>
      </c>
      <c r="C112" s="34">
        <v>32.22736</v>
      </c>
      <c r="D112" s="35">
        <v>9800.28</v>
      </c>
      <c r="E112" s="39">
        <v>304.0981327666927</v>
      </c>
    </row>
    <row r="113" spans="2:5" ht="15">
      <c r="B113" s="33">
        <v>42156</v>
      </c>
      <c r="C113" s="34">
        <v>38.73257</v>
      </c>
      <c r="D113" s="35">
        <v>11635.7</v>
      </c>
      <c r="E113" s="39">
        <v>300.411255953323</v>
      </c>
    </row>
    <row r="114" spans="2:5" ht="15">
      <c r="B114" s="33">
        <v>42186</v>
      </c>
      <c r="C114" s="34">
        <v>35.50906</v>
      </c>
      <c r="D114" s="35">
        <v>11139.71</v>
      </c>
      <c r="E114" s="39">
        <v>313.7145843905753</v>
      </c>
    </row>
    <row r="115" spans="2:5" ht="15">
      <c r="B115" s="33">
        <v>42217</v>
      </c>
      <c r="C115" s="34">
        <v>37.77729</v>
      </c>
      <c r="D115" s="35">
        <v>11373.26</v>
      </c>
      <c r="E115" s="39">
        <v>301.06076957876013</v>
      </c>
    </row>
    <row r="116" spans="2:5" ht="15">
      <c r="B116" s="33">
        <v>42248</v>
      </c>
      <c r="C116" s="34">
        <v>38.4433</v>
      </c>
      <c r="D116" s="35">
        <v>11705.84</v>
      </c>
      <c r="E116" s="39">
        <v>304.4962321132681</v>
      </c>
    </row>
    <row r="117" spans="2:5" ht="15">
      <c r="B117" s="33">
        <v>42278</v>
      </c>
      <c r="C117" s="34">
        <v>35.941379999999995</v>
      </c>
      <c r="D117" s="35">
        <v>11115.87</v>
      </c>
      <c r="E117" s="39">
        <v>309.2777739752898</v>
      </c>
    </row>
    <row r="118" spans="2:5" ht="15">
      <c r="B118" s="33">
        <v>42309</v>
      </c>
      <c r="C118" s="34">
        <v>35.48932</v>
      </c>
      <c r="D118" s="35">
        <v>11194.15</v>
      </c>
      <c r="E118" s="39">
        <v>315.42306248753147</v>
      </c>
    </row>
    <row r="119" spans="2:5" ht="15">
      <c r="B119" s="37">
        <v>42339</v>
      </c>
      <c r="C119" s="40">
        <v>35.20243</v>
      </c>
      <c r="D119" s="41">
        <v>10860.42</v>
      </c>
      <c r="E119" s="42">
        <v>308.5133611514887</v>
      </c>
    </row>
    <row r="120" spans="2:5" ht="15">
      <c r="B120" s="33">
        <v>42370</v>
      </c>
      <c r="C120" s="34">
        <v>30.36496</v>
      </c>
      <c r="D120" s="35">
        <v>9531.74</v>
      </c>
      <c r="E120" s="39">
        <v>313.90589679683427</v>
      </c>
    </row>
    <row r="121" spans="2:5" ht="15">
      <c r="B121" s="33">
        <v>42401</v>
      </c>
      <c r="C121" s="34">
        <v>31.56124</v>
      </c>
      <c r="D121" s="35">
        <v>10013.47</v>
      </c>
      <c r="E121" s="39">
        <v>317.2711211600051</v>
      </c>
    </row>
    <row r="122" spans="2:5" ht="15">
      <c r="B122" s="33">
        <v>42430</v>
      </c>
      <c r="C122" s="34">
        <v>37.68251</v>
      </c>
      <c r="D122" s="35">
        <v>11769.94</v>
      </c>
      <c r="E122" s="39">
        <v>312.3449048378147</v>
      </c>
    </row>
    <row r="123" spans="2:5" ht="15">
      <c r="B123" s="33">
        <v>42461</v>
      </c>
      <c r="C123" s="34">
        <v>37.94331</v>
      </c>
      <c r="D123" s="35">
        <v>11789.48</v>
      </c>
      <c r="E123" s="39">
        <v>310.71300843284365</v>
      </c>
    </row>
    <row r="124" spans="2:5" ht="15">
      <c r="B124" s="33">
        <v>42491</v>
      </c>
      <c r="C124" s="34">
        <v>39.754239999999996</v>
      </c>
      <c r="D124" s="35">
        <v>12239.04</v>
      </c>
      <c r="E124" s="39">
        <v>307.8675381544208</v>
      </c>
    </row>
    <row r="125" spans="2:5" ht="15">
      <c r="B125" s="33">
        <v>42522</v>
      </c>
      <c r="C125" s="34">
        <v>36.79013</v>
      </c>
      <c r="D125" s="35">
        <v>11320.77</v>
      </c>
      <c r="E125" s="39">
        <v>307.7121499706579</v>
      </c>
    </row>
    <row r="126" spans="2:5" ht="15">
      <c r="B126" s="33">
        <v>42552</v>
      </c>
      <c r="C126" s="34">
        <v>38.075849999999996</v>
      </c>
      <c r="D126" s="35">
        <v>12130.13</v>
      </c>
      <c r="E126" s="39">
        <v>318.57804881571917</v>
      </c>
    </row>
    <row r="127" spans="2:5" ht="15">
      <c r="B127" s="33">
        <v>42583</v>
      </c>
      <c r="C127" s="34">
        <v>38.74923</v>
      </c>
      <c r="D127" s="35">
        <v>12397.33</v>
      </c>
      <c r="E127" s="39">
        <v>319.93745424102616</v>
      </c>
    </row>
    <row r="128" spans="2:5" ht="15">
      <c r="B128" s="33">
        <v>42614</v>
      </c>
      <c r="C128" s="34">
        <v>32.42095</v>
      </c>
      <c r="D128" s="35">
        <v>10343.51</v>
      </c>
      <c r="E128" s="39">
        <v>319.0378443568125</v>
      </c>
    </row>
    <row r="129" spans="2:5" ht="15">
      <c r="B129" s="33">
        <v>42644</v>
      </c>
      <c r="C129" s="34">
        <v>28.365830000000003</v>
      </c>
      <c r="D129" s="35">
        <v>9370.74</v>
      </c>
      <c r="E129" s="39">
        <v>330.35310442176376</v>
      </c>
    </row>
    <row r="130" spans="2:5" ht="15">
      <c r="B130" s="33">
        <v>42675</v>
      </c>
      <c r="C130" s="34">
        <v>36.680839999999996</v>
      </c>
      <c r="D130" s="35">
        <v>12047.17</v>
      </c>
      <c r="E130" s="39">
        <v>328.4322278333866</v>
      </c>
    </row>
    <row r="131" spans="2:5" ht="15">
      <c r="B131" s="37">
        <v>42705</v>
      </c>
      <c r="C131" s="40">
        <v>34.62071</v>
      </c>
      <c r="D131" s="41">
        <v>11377.02</v>
      </c>
      <c r="E131" s="42">
        <v>328.61891047295103</v>
      </c>
    </row>
    <row r="132" spans="2:5" ht="15">
      <c r="B132" s="33">
        <v>42736</v>
      </c>
      <c r="C132" s="34">
        <v>38.21325</v>
      </c>
      <c r="D132" s="35">
        <v>12274.56</v>
      </c>
      <c r="E132" s="39">
        <v>321.2121450020608</v>
      </c>
    </row>
    <row r="133" spans="2:5" ht="15">
      <c r="B133" s="33">
        <v>42767</v>
      </c>
      <c r="C133" s="34">
        <v>35.26247</v>
      </c>
      <c r="D133" s="35">
        <v>11824.4</v>
      </c>
      <c r="E133" s="39">
        <v>335.3253473168499</v>
      </c>
    </row>
    <row r="134" spans="2:5" ht="15">
      <c r="B134" s="33">
        <v>42795</v>
      </c>
      <c r="C134" s="34">
        <v>37.08229</v>
      </c>
      <c r="D134" s="35">
        <v>12203.32</v>
      </c>
      <c r="E134" s="39">
        <v>329.0875509576135</v>
      </c>
    </row>
    <row r="135" spans="2:5" ht="15">
      <c r="B135" s="33">
        <v>42826</v>
      </c>
      <c r="C135" s="34">
        <v>38.90531</v>
      </c>
      <c r="D135" s="35">
        <v>13032.47</v>
      </c>
      <c r="E135" s="39">
        <v>334.9792097788194</v>
      </c>
    </row>
    <row r="136" spans="2:5" ht="15">
      <c r="B136" s="33">
        <v>42856</v>
      </c>
      <c r="C136" s="34">
        <v>41.66454</v>
      </c>
      <c r="D136" s="35">
        <v>14030.92</v>
      </c>
      <c r="E136" s="39">
        <v>336.75926819304857</v>
      </c>
    </row>
    <row r="137" spans="2:5" ht="15">
      <c r="B137" s="33">
        <v>42887</v>
      </c>
      <c r="C137" s="34">
        <v>42.37116</v>
      </c>
      <c r="D137" s="35">
        <v>14216.46</v>
      </c>
      <c r="E137" s="39">
        <v>335.5220862492318</v>
      </c>
    </row>
    <row r="138" spans="2:5" ht="15">
      <c r="B138" s="33">
        <v>42917</v>
      </c>
      <c r="C138" s="34">
        <v>39.801520000000004</v>
      </c>
      <c r="D138" s="35">
        <v>13426.3</v>
      </c>
      <c r="E138" s="39">
        <v>337.33133809965045</v>
      </c>
    </row>
    <row r="139" spans="2:5" ht="15">
      <c r="B139" s="33">
        <v>42948</v>
      </c>
      <c r="C139" s="34">
        <v>42.52489</v>
      </c>
      <c r="D139" s="35">
        <v>14435.54</v>
      </c>
      <c r="E139" s="39">
        <v>339.4609603928429</v>
      </c>
    </row>
    <row r="140" spans="2:5" ht="15">
      <c r="B140" s="33">
        <v>42979</v>
      </c>
      <c r="C140" s="34">
        <v>37.83007</v>
      </c>
      <c r="D140" s="35">
        <v>12990.02</v>
      </c>
      <c r="E140" s="39">
        <v>343.3781645130448</v>
      </c>
    </row>
    <row r="141" spans="2:5" ht="15">
      <c r="B141" s="33">
        <v>43009</v>
      </c>
      <c r="C141" s="34">
        <v>37.23992</v>
      </c>
      <c r="D141" s="35">
        <v>12872.6</v>
      </c>
      <c r="E141" s="39">
        <v>345.66669316153207</v>
      </c>
    </row>
    <row r="142" spans="2:5" ht="15">
      <c r="B142" s="33">
        <v>43040</v>
      </c>
      <c r="C142" s="34">
        <v>34.86252</v>
      </c>
      <c r="D142" s="35">
        <v>11985.45</v>
      </c>
      <c r="E142" s="39">
        <v>343.7918429304594</v>
      </c>
    </row>
    <row r="143" spans="2:5" ht="15">
      <c r="B143" s="37">
        <v>43070</v>
      </c>
      <c r="C143" s="40">
        <v>34.23574000000001</v>
      </c>
      <c r="D143" s="41">
        <v>11893.83</v>
      </c>
      <c r="E143" s="42">
        <v>347.4097536667821</v>
      </c>
    </row>
    <row r="144" spans="2:5" ht="15">
      <c r="B144" s="33">
        <v>43101</v>
      </c>
      <c r="C144" s="34">
        <v>39.57399</v>
      </c>
      <c r="D144" s="35">
        <v>13619.54</v>
      </c>
      <c r="E144" s="39">
        <v>344.1538242668985</v>
      </c>
    </row>
    <row r="145" spans="2:5" ht="15">
      <c r="B145" s="33">
        <v>43132</v>
      </c>
      <c r="C145" s="34">
        <v>33.912589999999994</v>
      </c>
      <c r="D145" s="35">
        <v>11617.27</v>
      </c>
      <c r="E145" s="39">
        <v>342.56510635135805</v>
      </c>
    </row>
    <row r="146" spans="2:5" ht="15">
      <c r="B146" s="33">
        <v>43160</v>
      </c>
      <c r="C146" s="34">
        <v>34.17766</v>
      </c>
      <c r="D146" s="35">
        <v>12153.939999999999</v>
      </c>
      <c r="E146" s="39">
        <v>355.6106532746829</v>
      </c>
    </row>
    <row r="147" spans="2:5" ht="15">
      <c r="B147" s="33">
        <v>43191</v>
      </c>
      <c r="C147" s="34">
        <v>40.75534</v>
      </c>
      <c r="D147" s="35">
        <v>14400.77</v>
      </c>
      <c r="E147" s="39">
        <v>353.34682522584774</v>
      </c>
    </row>
    <row r="148" spans="2:5" ht="15">
      <c r="B148" s="33">
        <v>43221</v>
      </c>
      <c r="C148" s="34">
        <v>41.18161</v>
      </c>
      <c r="D148" s="35">
        <v>14297.26</v>
      </c>
      <c r="E148" s="39">
        <v>347.17583892421885</v>
      </c>
    </row>
    <row r="149" spans="2:5" ht="15">
      <c r="B149" s="33">
        <v>43252</v>
      </c>
      <c r="C149" s="34">
        <v>35.95639</v>
      </c>
      <c r="D149" s="35">
        <v>12771.77</v>
      </c>
      <c r="E149" s="39">
        <v>355.20167625281624</v>
      </c>
    </row>
    <row r="150" spans="2:5" ht="15">
      <c r="B150" s="33">
        <v>43282</v>
      </c>
      <c r="C150" s="34">
        <v>38.849759999999996</v>
      </c>
      <c r="D150" s="35">
        <v>13878.03</v>
      </c>
      <c r="E150" s="39">
        <v>357.22305620420826</v>
      </c>
    </row>
    <row r="151" spans="2:5" ht="15">
      <c r="B151" s="33">
        <v>43313</v>
      </c>
      <c r="C151" s="34">
        <v>39.14212</v>
      </c>
      <c r="D151" s="35">
        <v>13951.21</v>
      </c>
      <c r="E151" s="39">
        <v>356.4244859501734</v>
      </c>
    </row>
    <row r="152" spans="2:5" ht="15">
      <c r="B152" s="33">
        <v>43344</v>
      </c>
      <c r="C152" s="34">
        <v>36.58671</v>
      </c>
      <c r="D152" s="35">
        <v>12580.77</v>
      </c>
      <c r="E152" s="39">
        <v>343.86174651943287</v>
      </c>
    </row>
    <row r="153" spans="2:5" ht="15">
      <c r="B153" s="33">
        <v>43374</v>
      </c>
      <c r="C153" s="34">
        <v>36.37861</v>
      </c>
      <c r="D153" s="35">
        <v>13219.16</v>
      </c>
      <c r="E153" s="39">
        <v>363.3772703245121</v>
      </c>
    </row>
    <row r="154" spans="2:5" ht="15">
      <c r="B154" s="33">
        <v>43405</v>
      </c>
      <c r="C154" s="34">
        <v>35.31697</v>
      </c>
      <c r="D154" s="35">
        <v>12785.82</v>
      </c>
      <c r="E154" s="39">
        <v>362.03049129073077</v>
      </c>
    </row>
    <row r="155" spans="2:5" ht="15">
      <c r="B155" s="37">
        <v>43435</v>
      </c>
      <c r="C155" s="40">
        <v>36.47736</v>
      </c>
      <c r="D155" s="41">
        <v>12919.3</v>
      </c>
      <c r="E155" s="42">
        <v>354.1731090188544</v>
      </c>
    </row>
    <row r="156" spans="2:5" s="44" customFormat="1" ht="15">
      <c r="B156" s="33">
        <v>43466</v>
      </c>
      <c r="C156" s="34">
        <v>33.045869999999994</v>
      </c>
      <c r="D156" s="35">
        <v>12089.46</v>
      </c>
      <c r="E156" s="39">
        <v>365.838756855244</v>
      </c>
    </row>
    <row r="157" spans="2:5" s="44" customFormat="1" ht="15">
      <c r="B157" s="33">
        <v>43497</v>
      </c>
      <c r="C157" s="34">
        <v>29.72809</v>
      </c>
      <c r="D157" s="35">
        <v>11156.880000000001</v>
      </c>
      <c r="E157" s="39">
        <v>375.2975720942718</v>
      </c>
    </row>
    <row r="158" spans="2:5" s="44" customFormat="1" ht="15">
      <c r="B158" s="33">
        <v>43525</v>
      </c>
      <c r="C158" s="34">
        <v>40.701240000000006</v>
      </c>
      <c r="D158" s="35">
        <v>14222.19</v>
      </c>
      <c r="E158" s="39">
        <v>349.42891174814326</v>
      </c>
    </row>
    <row r="159" spans="2:5" s="44" customFormat="1" ht="15">
      <c r="B159" s="33">
        <v>43556</v>
      </c>
      <c r="C159" s="34">
        <v>40.0032</v>
      </c>
      <c r="D159" s="35">
        <v>14505.26</v>
      </c>
      <c r="E159" s="39">
        <v>362.60249180065597</v>
      </c>
    </row>
    <row r="160" spans="2:5" s="44" customFormat="1" ht="15">
      <c r="B160" s="33">
        <v>43586</v>
      </c>
      <c r="C160" s="34">
        <v>36.8821</v>
      </c>
      <c r="D160" s="35">
        <v>14266.62</v>
      </c>
      <c r="E160" s="39">
        <v>386.81691118455836</v>
      </c>
    </row>
    <row r="161" spans="2:5" ht="15">
      <c r="B161" s="33">
        <v>43617</v>
      </c>
      <c r="C161" s="34">
        <v>35.20634</v>
      </c>
      <c r="D161" s="35">
        <v>13412.97</v>
      </c>
      <c r="E161" s="39">
        <v>380.9816640980006</v>
      </c>
    </row>
    <row r="162" spans="2:5" s="44" customFormat="1" ht="15">
      <c r="B162" s="33">
        <v>43647</v>
      </c>
      <c r="C162" s="34">
        <v>40.56852000000001</v>
      </c>
      <c r="D162" s="35">
        <v>15757.51</v>
      </c>
      <c r="E162" s="39">
        <v>388.4171766680174</v>
      </c>
    </row>
    <row r="163" spans="2:5" s="44" customFormat="1" ht="15">
      <c r="B163" s="33">
        <v>43678</v>
      </c>
      <c r="C163" s="34">
        <v>37.54321</v>
      </c>
      <c r="D163" s="35">
        <v>14565.51</v>
      </c>
      <c r="E163" s="39">
        <v>387.9665590662066</v>
      </c>
    </row>
    <row r="164" spans="2:5" s="44" customFormat="1" ht="15">
      <c r="B164" s="33">
        <v>43709</v>
      </c>
      <c r="C164" s="34">
        <v>33.02642</v>
      </c>
      <c r="D164" s="35">
        <v>13201.970000000001</v>
      </c>
      <c r="E164" s="39">
        <v>399.7396629728563</v>
      </c>
    </row>
    <row r="165" spans="2:5" s="44" customFormat="1" ht="15">
      <c r="B165" s="33">
        <v>43739</v>
      </c>
      <c r="C165" s="34">
        <v>36.19607</v>
      </c>
      <c r="D165" s="35">
        <v>14306.33</v>
      </c>
      <c r="E165" s="39">
        <v>395.2453954255255</v>
      </c>
    </row>
    <row r="166" spans="2:5" s="44" customFormat="1" ht="15">
      <c r="B166" s="33">
        <v>43770</v>
      </c>
      <c r="C166" s="34">
        <v>31.98218</v>
      </c>
      <c r="D166" s="35">
        <v>12632.37</v>
      </c>
      <c r="E166" s="39">
        <v>394.9815178327431</v>
      </c>
    </row>
    <row r="167" spans="2:5" s="44" customFormat="1" ht="15">
      <c r="B167" s="37">
        <v>43800</v>
      </c>
      <c r="C167" s="40">
        <v>34.28572</v>
      </c>
      <c r="D167" s="41">
        <v>13385.13</v>
      </c>
      <c r="E167" s="42">
        <v>390.3995599334067</v>
      </c>
    </row>
    <row r="168" spans="2:5" s="44" customFormat="1" ht="15">
      <c r="B168" s="33">
        <v>43831</v>
      </c>
      <c r="C168" s="34">
        <v>35.76484</v>
      </c>
      <c r="D168" s="35">
        <v>14328.33</v>
      </c>
      <c r="E168" s="39">
        <v>400.62614567826955</v>
      </c>
    </row>
    <row r="169" spans="2:5" s="44" customFormat="1" ht="15">
      <c r="B169" s="33">
        <v>43862</v>
      </c>
      <c r="C169" s="34">
        <v>32.19956</v>
      </c>
      <c r="D169" s="35">
        <v>12603.81</v>
      </c>
      <c r="E169" s="39">
        <v>391.4280195133101</v>
      </c>
    </row>
    <row r="170" spans="2:5" s="44" customFormat="1" ht="15">
      <c r="B170" s="33">
        <v>43891</v>
      </c>
      <c r="C170" s="34">
        <v>45.71958</v>
      </c>
      <c r="D170" s="35">
        <v>18171.809999999998</v>
      </c>
      <c r="E170" s="39">
        <v>397.46231264591665</v>
      </c>
    </row>
    <row r="171" spans="2:5" s="44" customFormat="1" ht="15">
      <c r="B171" s="33">
        <v>43922</v>
      </c>
      <c r="C171" s="34">
        <v>41.60268</v>
      </c>
      <c r="D171" s="35">
        <v>17342.870000000003</v>
      </c>
      <c r="E171" s="39">
        <v>416.869057474182</v>
      </c>
    </row>
    <row r="172" spans="2:5" s="44" customFormat="1" ht="15">
      <c r="B172" s="33">
        <v>43952</v>
      </c>
      <c r="C172" s="34">
        <v>33.10786</v>
      </c>
      <c r="D172" s="35">
        <v>14280.36</v>
      </c>
      <c r="E172" s="39">
        <v>431.3283915058237</v>
      </c>
    </row>
    <row r="173" spans="2:5" s="44" customFormat="1" ht="15">
      <c r="B173" s="33">
        <v>43983</v>
      </c>
      <c r="C173" s="34">
        <v>36.463589999999996</v>
      </c>
      <c r="D173" s="35">
        <v>15648.19</v>
      </c>
      <c r="E173" s="39">
        <v>429.14562170099</v>
      </c>
    </row>
    <row r="174" spans="2:5" s="44" customFormat="1" ht="15">
      <c r="B174" s="33">
        <v>44013</v>
      </c>
      <c r="C174" s="34">
        <v>36.255880000000005</v>
      </c>
      <c r="D174" s="35">
        <v>15384.34</v>
      </c>
      <c r="E174" s="39">
        <v>424.32675748044176</v>
      </c>
    </row>
    <row r="175" spans="2:5" s="44" customFormat="1" ht="15">
      <c r="B175" s="33">
        <v>44044</v>
      </c>
      <c r="C175" s="34">
        <v>36.255880000000005</v>
      </c>
      <c r="D175" s="35">
        <v>15384.34</v>
      </c>
      <c r="E175" s="39">
        <v>424.32675748044176</v>
      </c>
    </row>
    <row r="176" spans="2:5" s="44" customFormat="1" ht="15">
      <c r="B176" s="33">
        <v>44075</v>
      </c>
      <c r="C176" s="34">
        <v>33.19858</v>
      </c>
      <c r="D176" s="35">
        <v>14933.21</v>
      </c>
      <c r="E176" s="39">
        <v>449.81472099107856</v>
      </c>
    </row>
    <row r="177" spans="2:5" s="44" customFormat="1" ht="15">
      <c r="B177" s="33">
        <v>44105</v>
      </c>
      <c r="C177" s="34">
        <v>30.032490000000003</v>
      </c>
      <c r="D177" s="35">
        <v>13439.06</v>
      </c>
      <c r="E177" s="39">
        <v>447.48404144977656</v>
      </c>
    </row>
    <row r="178" spans="2:5" s="44" customFormat="1" ht="15">
      <c r="B178" s="37">
        <v>44136</v>
      </c>
      <c r="C178" s="40">
        <v>29.00562</v>
      </c>
      <c r="D178" s="41">
        <v>12985.210000000001</v>
      </c>
      <c r="E178" s="42">
        <v>447.67910494586914</v>
      </c>
    </row>
    <row r="179" spans="2:5" s="44" customFormat="1" ht="15">
      <c r="B179" s="58"/>
      <c r="C179" s="59"/>
      <c r="D179" s="59"/>
      <c r="E179" s="60"/>
    </row>
    <row r="180" ht="15">
      <c r="B180" s="16" t="s">
        <v>0</v>
      </c>
    </row>
    <row r="181" ht="15">
      <c r="B181" s="16" t="s">
        <v>24</v>
      </c>
    </row>
    <row r="183" spans="3:4" ht="15">
      <c r="C183" s="44"/>
      <c r="D183" s="44"/>
    </row>
  </sheetData>
  <sheetProtection/>
  <mergeCells count="1">
    <mergeCell ref="C9:D9"/>
  </mergeCells>
  <hyperlinks>
    <hyperlink ref="E9" location="'Queso Rall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2021-01-13T15:28:06Z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