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LPE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<sst xmlns="http://schemas.openxmlformats.org/spreadsheetml/2006/main" count="560" uniqueCount="76">
  <si>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</si>
  <si>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</si>
  <si>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</si>
  <si>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</si>
  <si>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</si>
  <si>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</si>
  <si>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</si>
  <si>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</si>
  <si>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</si>
  <si>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</si>
  <si>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</si>
  <si>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</si>
  <si>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</si>
  <si>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</si>
  <si>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Volúmen (Toneladas)</t>
  </si>
  <si>
    <t>Precio Promedio (US$ FOB/Toneladas)</t>
  </si>
  <si>
    <r>
      <t xml:space="preserve">Precio Promedio </t>
    </r>
    <r>
      <rPr>
        <b/>
        <sz val="10"/>
        <color indexed="8"/>
        <rFont val="Calibri"/>
        <family val="2"/>
      </rPr>
      <t>(US$ FOB/Toneladas)</t>
    </r>
  </si>
  <si>
    <t>Fecha</t>
  </si>
  <si>
    <t>Volver a hoja principal</t>
  </si>
  <si>
    <t>Leche en polvo Entera</t>
  </si>
  <si>
    <t>Acceder al listado de datos</t>
  </si>
  <si>
    <t>Fuente: INALE en base a datos de Aduanas</t>
  </si>
  <si>
    <t>Trimestre 1</t>
  </si>
  <si>
    <t>Trimestre 2</t>
  </si>
  <si>
    <t>Trimestre 3</t>
  </si>
  <si>
    <t>Trimestre 4</t>
  </si>
  <si>
    <t>Total Anual</t>
  </si>
  <si>
    <t>Año</t>
  </si>
  <si>
    <t>Volúmen (ton)</t>
  </si>
  <si>
    <t>% variación  periodo del año anterior</t>
  </si>
  <si>
    <t>Volúmen Total (ton)</t>
  </si>
  <si>
    <t>Fuente: INALE en base a datos de Aduanas, precios FOB</t>
  </si>
  <si>
    <t>Destinos de las exportaciones, definidos como los cinco primeros países en función del ingreso generado por la exportación y el porcentaje del total por trimestre</t>
  </si>
  <si>
    <t>Puesto</t>
  </si>
  <si>
    <t>Total</t>
  </si>
  <si>
    <t>ARGELIA</t>
  </si>
  <si>
    <t>BRASIL</t>
  </si>
  <si>
    <t>CUBA</t>
  </si>
  <si>
    <t>CHINA</t>
  </si>
  <si>
    <t>RUSIA</t>
  </si>
  <si>
    <t>EGIPTO</t>
  </si>
  <si>
    <t>MEXICO</t>
  </si>
  <si>
    <t>CHILE</t>
  </si>
  <si>
    <t>KENIA</t>
  </si>
  <si>
    <t>SINGAPUR</t>
  </si>
  <si>
    <t>COLOMBIA</t>
  </si>
  <si>
    <t>BANGLADESH</t>
  </si>
  <si>
    <t>VENEZUELA</t>
  </si>
  <si>
    <t>ARABIA SAUDITA</t>
  </si>
  <si>
    <t>VIETNAM</t>
  </si>
  <si>
    <t>REP. DOMINICANA</t>
  </si>
  <si>
    <t xml:space="preserve"> Año 2013</t>
  </si>
  <si>
    <t>LIBIA</t>
  </si>
  <si>
    <t xml:space="preserve"> Año 2012</t>
  </si>
  <si>
    <t>IRAN</t>
  </si>
  <si>
    <t xml:space="preserve"> Año 2011</t>
  </si>
  <si>
    <t xml:space="preserve"> Año 2010</t>
  </si>
  <si>
    <t>EMIRATOS ARABES UNIDOS</t>
  </si>
  <si>
    <t xml:space="preserve"> Año 2009</t>
  </si>
  <si>
    <t>SENEGAL</t>
  </si>
  <si>
    <t>ARGENTINA</t>
  </si>
  <si>
    <t xml:space="preserve"> Año 2008</t>
  </si>
  <si>
    <t>NIGERIA</t>
  </si>
  <si>
    <t>TOGO</t>
  </si>
  <si>
    <t xml:space="preserve"> Año 2007</t>
  </si>
  <si>
    <t>SUDAFRICA</t>
  </si>
  <si>
    <t>Facturación (US$ FOB)</t>
  </si>
  <si>
    <t>2019</t>
  </si>
  <si>
    <t>PANAMA</t>
  </si>
  <si>
    <t>Precio Promedio ponderado (US$/toneladas)</t>
  </si>
  <si>
    <t>Promedio lineal</t>
  </si>
  <si>
    <t>Promedio ponderado</t>
  </si>
  <si>
    <t>Leche en Polvo Entera</t>
  </si>
  <si>
    <t>2020</t>
  </si>
  <si>
    <t>En diciembre 2020 se actualizaron todos los datos subidos a la fecha en las planillas por lo que pueden variar con los publicados anteriormente.</t>
  </si>
  <si>
    <t xml:space="preserve">Leche en Polvo Entera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</si>
</sst>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_);_(* \(#,##0\);_(* &quot;-&quot;??_);_(@_)"/>
    <numFmt numFmtId="185" formatCode="_(* #,##0.0_);_(* \(#,##0.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MS Sans Serif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MS Sans Serif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  <font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9" fontId="43" fillId="0" borderId="11" xfId="55" applyFont="1" applyBorder="1" applyAlignment="1">
      <alignment/>
    </xf>
    <xf numFmtId="3" fontId="43" fillId="0" borderId="12" xfId="0" applyNumberFormat="1" applyFont="1" applyBorder="1" applyAlignment="1">
      <alignment/>
    </xf>
    <xf numFmtId="3" fontId="43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34" fillId="0" borderId="0" xfId="46" applyNumberFormat="1" applyAlignment="1" applyProtection="1">
      <alignment/>
      <protection/>
    </xf>
    <xf numFmtId="0" fontId="0" fillId="0" borderId="0" xfId="0" applyAlignment="1">
      <alignment/>
    </xf>
    <xf numFmtId="9" fontId="0" fillId="0" borderId="0" xfId="55" applyAlignment="1">
      <alignment/>
    </xf>
    <xf numFmtId="3" fontId="43" fillId="0" borderId="19" xfId="0" applyNumberFormat="1" applyFont="1" applyBorder="1" applyAlignment="1">
      <alignment/>
    </xf>
    <xf numFmtId="9" fontId="43" fillId="0" borderId="20" xfId="55" applyFont="1" applyBorder="1" applyAlignment="1">
      <alignment/>
    </xf>
    <xf numFmtId="3" fontId="0" fillId="0" borderId="21" xfId="0" applyNumberFormat="1" applyBorder="1" applyAlignment="1">
      <alignment/>
    </xf>
    <xf numFmtId="184" fontId="0" fillId="0" borderId="0" xfId="49" applyNumberFormat="1" applyAlignment="1">
      <alignment/>
    </xf>
    <xf numFmtId="184" fontId="0" fillId="0" borderId="22" xfId="49" applyNumberFormat="1" applyBorder="1" applyAlignment="1">
      <alignment/>
    </xf>
    <xf numFmtId="184" fontId="0" fillId="0" borderId="23" xfId="49" applyNumberFormat="1" applyBorder="1" applyAlignment="1">
      <alignment/>
    </xf>
    <xf numFmtId="184" fontId="0" fillId="0" borderId="24" xfId="49" applyNumberFormat="1" applyBorder="1" applyAlignment="1">
      <alignment/>
    </xf>
    <xf numFmtId="184" fontId="0" fillId="0" borderId="0" xfId="49" applyNumberFormat="1" applyAlignment="1">
      <alignment/>
    </xf>
    <xf numFmtId="184" fontId="0" fillId="0" borderId="25" xfId="49" applyNumberFormat="1" applyBorder="1" applyAlignment="1">
      <alignment/>
    </xf>
    <xf numFmtId="184" fontId="0" fillId="0" borderId="26" xfId="49" applyNumberFormat="1" applyBorder="1" applyAlignment="1">
      <alignment/>
    </xf>
    <xf numFmtId="0" fontId="43" fillId="0" borderId="0" xfId="0" applyFont="1" applyAlignment="1">
      <alignment wrapText="1"/>
    </xf>
    <xf numFmtId="184" fontId="43" fillId="0" borderId="25" xfId="49" applyNumberFormat="1" applyFont="1" applyBorder="1" applyAlignment="1">
      <alignment wrapText="1"/>
    </xf>
    <xf numFmtId="0" fontId="43" fillId="0" borderId="27" xfId="0" applyFont="1" applyBorder="1" applyAlignment="1">
      <alignment vertical="center" wrapText="1"/>
    </xf>
    <xf numFmtId="184" fontId="34" fillId="0" borderId="0" xfId="46" applyNumberFormat="1" applyAlignment="1" applyProtection="1">
      <alignment/>
      <protection/>
    </xf>
    <xf numFmtId="0" fontId="43" fillId="0" borderId="28" xfId="0" applyFont="1" applyBorder="1" applyAlignment="1">
      <alignment vertical="center" wrapText="1"/>
    </xf>
    <xf numFmtId="0" fontId="43" fillId="0" borderId="26" xfId="0" applyFont="1" applyBorder="1" applyAlignment="1">
      <alignment vertical="center" wrapText="1"/>
    </xf>
    <xf numFmtId="0" fontId="34" fillId="0" borderId="0" xfId="46" applyAlignment="1" applyProtection="1">
      <alignment/>
      <protection/>
    </xf>
    <xf numFmtId="17" fontId="0" fillId="0" borderId="28" xfId="0" applyNumberFormat="1" applyBorder="1" applyAlignment="1">
      <alignment horizontal="center"/>
    </xf>
    <xf numFmtId="17" fontId="0" fillId="0" borderId="29" xfId="0" applyNumberFormat="1" applyBorder="1" applyAlignment="1">
      <alignment horizontal="center"/>
    </xf>
    <xf numFmtId="17" fontId="0" fillId="0" borderId="30" xfId="0" applyNumberFormat="1" applyBorder="1" applyAlignment="1">
      <alignment horizontal="center"/>
    </xf>
    <xf numFmtId="0" fontId="44" fillId="0" borderId="0" xfId="0" applyFont="1" applyAlignment="1">
      <alignment/>
    </xf>
    <xf numFmtId="49" fontId="0" fillId="0" borderId="0" xfId="0" applyNumberFormat="1" applyAlignment="1">
      <alignment/>
    </xf>
    <xf numFmtId="49" fontId="43" fillId="0" borderId="31" xfId="0" applyNumberFormat="1" applyFont="1" applyBorder="1" applyAlignment="1">
      <alignment/>
    </xf>
    <xf numFmtId="49" fontId="43" fillId="0" borderId="12" xfId="0" applyNumberFormat="1" applyFont="1" applyBorder="1" applyAlignment="1">
      <alignment/>
    </xf>
    <xf numFmtId="49" fontId="43" fillId="0" borderId="13" xfId="0" applyNumberFormat="1" applyFont="1" applyBorder="1" applyAlignment="1">
      <alignment/>
    </xf>
    <xf numFmtId="49" fontId="43" fillId="0" borderId="19" xfId="0" applyNumberFormat="1" applyFont="1" applyBorder="1" applyAlignment="1">
      <alignment/>
    </xf>
    <xf numFmtId="49" fontId="0" fillId="0" borderId="0" xfId="0" applyNumberFormat="1" applyAlignment="1">
      <alignment/>
    </xf>
    <xf numFmtId="9" fontId="0" fillId="0" borderId="0" xfId="55" applyAlignment="1">
      <alignment/>
    </xf>
    <xf numFmtId="3" fontId="43" fillId="0" borderId="12" xfId="0" applyNumberFormat="1" applyFont="1" applyBorder="1" applyAlignment="1">
      <alignment/>
    </xf>
    <xf numFmtId="9" fontId="43" fillId="0" borderId="11" xfId="55" applyFont="1" applyBorder="1" applyAlignment="1">
      <alignment/>
    </xf>
    <xf numFmtId="3" fontId="43" fillId="0" borderId="13" xfId="0" applyNumberFormat="1" applyFont="1" applyBorder="1" applyAlignment="1">
      <alignment/>
    </xf>
    <xf numFmtId="49" fontId="44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left"/>
    </xf>
    <xf numFmtId="184" fontId="0" fillId="0" borderId="0" xfId="0" applyNumberFormat="1" applyAlignment="1">
      <alignment/>
    </xf>
    <xf numFmtId="0" fontId="43" fillId="0" borderId="0" xfId="0" applyFont="1" applyAlignment="1">
      <alignment/>
    </xf>
    <xf numFmtId="0" fontId="43" fillId="0" borderId="32" xfId="0" applyFont="1" applyBorder="1" applyAlignment="1">
      <alignment/>
    </xf>
    <xf numFmtId="0" fontId="43" fillId="0" borderId="32" xfId="0" applyFont="1" applyBorder="1" applyAlignment="1">
      <alignment horizontal="center" wrapText="1"/>
    </xf>
    <xf numFmtId="0" fontId="43" fillId="0" borderId="17" xfId="0" applyFont="1" applyBorder="1" applyAlignment="1">
      <alignment horizontal="center" wrapText="1"/>
    </xf>
    <xf numFmtId="0" fontId="43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8" xfId="0" applyBorder="1" applyAlignment="1">
      <alignment/>
    </xf>
    <xf numFmtId="0" fontId="43" fillId="0" borderId="15" xfId="0" applyFont="1" applyBorder="1" applyAlignment="1">
      <alignment/>
    </xf>
    <xf numFmtId="9" fontId="0" fillId="0" borderId="11" xfId="0" applyNumberFormat="1" applyBorder="1" applyAlignment="1">
      <alignment/>
    </xf>
    <xf numFmtId="9" fontId="0" fillId="0" borderId="11" xfId="55" applyBorder="1" applyAlignment="1">
      <alignment/>
    </xf>
    <xf numFmtId="9" fontId="0" fillId="0" borderId="0" xfId="55" applyAlignment="1">
      <alignment/>
    </xf>
    <xf numFmtId="0" fontId="43" fillId="0" borderId="33" xfId="0" applyFont="1" applyBorder="1" applyAlignment="1">
      <alignment/>
    </xf>
    <xf numFmtId="3" fontId="0" fillId="0" borderId="33" xfId="0" applyNumberFormat="1" applyBorder="1" applyAlignment="1">
      <alignment/>
    </xf>
    <xf numFmtId="9" fontId="0" fillId="0" borderId="20" xfId="55" applyBorder="1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46" fillId="0" borderId="0" xfId="0" applyFont="1" applyAlignment="1">
      <alignment/>
    </xf>
    <xf numFmtId="0" fontId="43" fillId="0" borderId="31" xfId="0" applyFont="1" applyBorder="1" applyAlignment="1">
      <alignment/>
    </xf>
    <xf numFmtId="0" fontId="43" fillId="0" borderId="12" xfId="0" applyFont="1" applyBorder="1" applyAlignment="1">
      <alignment/>
    </xf>
    <xf numFmtId="0" fontId="47" fillId="0" borderId="34" xfId="0" applyFont="1" applyBorder="1" applyAlignment="1">
      <alignment wrapText="1"/>
    </xf>
    <xf numFmtId="9" fontId="47" fillId="0" borderId="35" xfId="55" applyFont="1" applyBorder="1" applyAlignment="1">
      <alignment horizontal="right" wrapText="1"/>
    </xf>
    <xf numFmtId="0" fontId="43" fillId="0" borderId="13" xfId="0" applyFont="1" applyBorder="1" applyAlignment="1">
      <alignment/>
    </xf>
    <xf numFmtId="0" fontId="47" fillId="0" borderId="36" xfId="0" applyFont="1" applyBorder="1" applyAlignment="1">
      <alignment wrapText="1"/>
    </xf>
    <xf numFmtId="9" fontId="47" fillId="0" borderId="37" xfId="55" applyFont="1" applyBorder="1" applyAlignment="1">
      <alignment horizontal="right" wrapText="1"/>
    </xf>
    <xf numFmtId="0" fontId="47" fillId="0" borderId="36" xfId="0" applyFont="1" applyBorder="1" applyAlignment="1" quotePrefix="1">
      <alignment wrapText="1"/>
    </xf>
    <xf numFmtId="9" fontId="47" fillId="0" borderId="37" xfId="55" applyFont="1" applyBorder="1" applyAlignment="1" quotePrefix="1">
      <alignment horizontal="right" wrapText="1"/>
    </xf>
    <xf numFmtId="0" fontId="43" fillId="0" borderId="19" xfId="0" applyFont="1" applyBorder="1" applyAlignment="1">
      <alignment/>
    </xf>
    <xf numFmtId="0" fontId="47" fillId="0" borderId="38" xfId="0" applyFont="1" applyBorder="1" applyAlignment="1" quotePrefix="1">
      <alignment wrapText="1"/>
    </xf>
    <xf numFmtId="9" fontId="47" fillId="0" borderId="39" xfId="55" applyFont="1" applyBorder="1" applyAlignment="1" quotePrefix="1">
      <alignment horizontal="right" wrapText="1"/>
    </xf>
    <xf numFmtId="0" fontId="47" fillId="0" borderId="38" xfId="0" applyFont="1" applyBorder="1" applyAlignment="1">
      <alignment wrapText="1"/>
    </xf>
    <xf numFmtId="9" fontId="47" fillId="0" borderId="39" xfId="55" applyFont="1" applyBorder="1" applyAlignment="1">
      <alignment horizontal="right" wrapText="1"/>
    </xf>
    <xf numFmtId="0" fontId="43" fillId="0" borderId="0" xfId="0" applyFont="1" applyAlignment="1">
      <alignment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2" fontId="47" fillId="0" borderId="0" xfId="0" applyNumberFormat="1" applyFont="1" applyAlignment="1">
      <alignment horizontal="right" wrapText="1"/>
    </xf>
    <xf numFmtId="0" fontId="47" fillId="0" borderId="37" xfId="0" applyFont="1" applyBorder="1" applyAlignment="1">
      <alignment horizontal="right" wrapText="1"/>
    </xf>
    <xf numFmtId="0" fontId="47" fillId="0" borderId="40" xfId="0" applyFont="1" applyBorder="1" applyAlignment="1">
      <alignment horizontal="right" wrapText="1"/>
    </xf>
    <xf numFmtId="0" fontId="47" fillId="0" borderId="41" xfId="0" applyFont="1" applyBorder="1" applyAlignment="1">
      <alignment wrapText="1"/>
    </xf>
    <xf numFmtId="2" fontId="47" fillId="0" borderId="37" xfId="0" applyNumberFormat="1" applyFont="1" applyBorder="1" applyAlignment="1">
      <alignment horizontal="right" wrapText="1"/>
    </xf>
    <xf numFmtId="0" fontId="47" fillId="0" borderId="39" xfId="0" applyFont="1" applyBorder="1" applyAlignment="1">
      <alignment horizontal="right" wrapText="1"/>
    </xf>
    <xf numFmtId="0" fontId="47" fillId="0" borderId="42" xfId="0" applyFont="1" applyBorder="1" applyAlignment="1">
      <alignment horizontal="right" wrapText="1"/>
    </xf>
    <xf numFmtId="0" fontId="47" fillId="0" borderId="43" xfId="0" applyFont="1" applyBorder="1" applyAlignment="1">
      <alignment wrapText="1"/>
    </xf>
    <xf numFmtId="2" fontId="47" fillId="0" borderId="39" xfId="0" applyNumberFormat="1" applyFont="1" applyBorder="1" applyAlignment="1">
      <alignment horizontal="right" wrapText="1"/>
    </xf>
    <xf numFmtId="17" fontId="0" fillId="0" borderId="0" xfId="0" applyNumberFormat="1" applyBorder="1" applyAlignment="1">
      <alignment horizontal="center"/>
    </xf>
    <xf numFmtId="184" fontId="0" fillId="0" borderId="0" xfId="49" applyNumberFormat="1" applyBorder="1" applyAlignment="1">
      <alignment/>
    </xf>
    <xf numFmtId="0" fontId="43" fillId="0" borderId="32" xfId="0" applyFont="1" applyBorder="1" applyAlignment="1">
      <alignment horizontal="center" wrapText="1"/>
    </xf>
    <xf numFmtId="0" fontId="43" fillId="0" borderId="17" xfId="0" applyFont="1" applyBorder="1" applyAlignment="1">
      <alignment horizontal="center"/>
    </xf>
    <xf numFmtId="0" fontId="48" fillId="0" borderId="0" xfId="0" applyFont="1" applyAlignment="1">
      <alignment/>
    </xf>
    <xf numFmtId="0" fontId="43" fillId="0" borderId="32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3" fillId="0" borderId="32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32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4" fontId="43" fillId="0" borderId="32" xfId="49" applyNumberFormat="1" applyFont="1" applyBorder="1" applyAlignment="1">
      <alignment horizontal="center"/>
    </xf>
    <xf numFmtId="184" fontId="43" fillId="0" borderId="17" xfId="49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0</xdr:row>
      <xdr:rowOff>142875</xdr:rowOff>
    </xdr:from>
    <xdr:to>
      <xdr:col>9</xdr:col>
      <xdr:colOff>180975</xdr:colOff>
      <xdr:row>8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14287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38100</xdr:rowOff>
    </xdr:from>
    <xdr:to>
      <xdr:col>7</xdr:col>
      <xdr:colOff>619125</xdr:colOff>
      <xdr:row>7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810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66675</xdr:rowOff>
    </xdr:from>
    <xdr:to>
      <xdr:col>3</xdr:col>
      <xdr:colOff>1133475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6667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S78"/>
  <sheetViews>
    <sheetView showGridLines="0" tabSelected="1" zoomScalePageLayoutView="0" workbookViewId="0" topLeftCell="A1">
      <selection activeCell="G12" sqref="G12"/>
    </sheetView>
  </sheetViews>
  <sheetFormatPr defaultColWidth="11.421875" defaultRowHeight="15"/>
  <cols>
    <col min="1" max="1" width="5.8515625" style="0" customWidth="1"/>
    <col min="2" max="2" width="11.421875" style="39" customWidth="1"/>
    <col min="3" max="8" width="11.421875" style="0" customWidth="1"/>
    <col min="9" max="9" width="13.140625" style="0" customWidth="1"/>
    <col min="10" max="11" width="11.421875" style="0" customWidth="1"/>
    <col min="12" max="12" width="11.57421875" style="0" bestFit="1" customWidth="1"/>
    <col min="13" max="14" width="11.421875" style="0" customWidth="1"/>
    <col min="15" max="15" width="15.140625" style="0" bestFit="1" customWidth="1"/>
    <col min="16" max="16" width="20.0039062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.75" thickBot="1">
      <c r="B10" s="104" t="s">
        <v>74</v>
      </c>
    </row>
    <row r="11" spans="7:11" ht="15.75" thickBot="1">
      <c r="G11" s="105" t="s">
        <v>75</v>
      </c>
      <c r="H11" s="106"/>
      <c r="I11" s="106"/>
      <c r="J11" s="107"/>
      <c r="K11" s="34" t="s">
        <v>20</v>
      </c>
    </row>
    <row r="12" ht="15.75" thickBot="1"/>
    <row r="13" spans="2:10" ht="15.75" thickBot="1">
      <c r="B13"/>
      <c r="G13" s="108" t="s">
        <v>66</v>
      </c>
      <c r="H13" s="109"/>
      <c r="I13" s="109"/>
      <c r="J13" s="110"/>
    </row>
    <row r="14" ht="15.75" thickBot="1"/>
    <row r="15" spans="2:16" ht="15.75" thickBot="1">
      <c r="B15" s="40" t="s">
        <v>0</v>
      </c>
      <c r="C15" s="9" t="s">
        <v>1</v>
      </c>
      <c r="D15" s="9" t="s">
        <v>2</v>
      </c>
      <c r="E15" s="9" t="s">
        <v>3</v>
      </c>
      <c r="F15" s="9" t="s">
        <v>4</v>
      </c>
      <c r="G15" s="9" t="s">
        <v>5</v>
      </c>
      <c r="H15" s="9" t="s">
        <v>6</v>
      </c>
      <c r="I15" s="9" t="s">
        <v>7</v>
      </c>
      <c r="J15" s="9" t="s">
        <v>8</v>
      </c>
      <c r="K15" s="9" t="s">
        <v>9</v>
      </c>
      <c r="L15" s="9" t="s">
        <v>10</v>
      </c>
      <c r="M15" s="9" t="s">
        <v>11</v>
      </c>
      <c r="N15" s="9" t="s">
        <v>12</v>
      </c>
      <c r="O15" s="11" t="s">
        <v>34</v>
      </c>
      <c r="P15" s="10" t="s">
        <v>13</v>
      </c>
    </row>
    <row r="16" spans="2:16" ht="15">
      <c r="B16" s="41">
        <v>2007</v>
      </c>
      <c r="C16" s="7">
        <v>6698959.2</v>
      </c>
      <c r="D16" s="2">
        <v>1465039</v>
      </c>
      <c r="E16" s="2">
        <v>6168012.8</v>
      </c>
      <c r="F16" s="2">
        <v>6792066.23</v>
      </c>
      <c r="G16" s="2">
        <v>2003143.54</v>
      </c>
      <c r="H16" s="2">
        <v>6256888</v>
      </c>
      <c r="I16" s="2">
        <v>12476011.719999999</v>
      </c>
      <c r="J16" s="2">
        <v>11914368.999999998</v>
      </c>
      <c r="K16" s="2">
        <v>12320642.21</v>
      </c>
      <c r="L16" s="2">
        <v>9027116.74</v>
      </c>
      <c r="M16" s="2">
        <v>9472584.129999999</v>
      </c>
      <c r="N16" s="2">
        <v>10648595.229999999</v>
      </c>
      <c r="O16" s="5">
        <f aca="true" t="shared" si="0" ref="O16:O21">SUM(C16:N16)</f>
        <v>95243427.8</v>
      </c>
      <c r="P16" s="4"/>
    </row>
    <row r="17" spans="2:16" ht="15">
      <c r="B17" s="42">
        <v>2008</v>
      </c>
      <c r="C17" s="8">
        <v>6119371.279999999</v>
      </c>
      <c r="D17" s="1">
        <v>773500</v>
      </c>
      <c r="E17" s="1">
        <v>14054767.65</v>
      </c>
      <c r="F17" s="1">
        <v>8597693.21</v>
      </c>
      <c r="G17" s="1">
        <v>17173258.67</v>
      </c>
      <c r="H17" s="1">
        <v>14129352.69</v>
      </c>
      <c r="I17" s="1">
        <v>15714742.83</v>
      </c>
      <c r="J17" s="1">
        <v>20003868.54</v>
      </c>
      <c r="K17" s="1">
        <v>14235394.98</v>
      </c>
      <c r="L17" s="1">
        <v>9797544.490000002</v>
      </c>
      <c r="M17" s="1">
        <v>18660387.07</v>
      </c>
      <c r="N17" s="1">
        <v>2738611.52</v>
      </c>
      <c r="O17" s="6">
        <f t="shared" si="0"/>
        <v>141998492.93</v>
      </c>
      <c r="P17" s="4">
        <f>+O17/O16-1</f>
        <v>0.4909006974022412</v>
      </c>
    </row>
    <row r="18" spans="2:16" ht="15">
      <c r="B18" s="42">
        <v>2009</v>
      </c>
      <c r="C18" s="8">
        <v>2106170</v>
      </c>
      <c r="D18" s="1">
        <v>6633738.470000001</v>
      </c>
      <c r="E18" s="1">
        <v>5250923.54</v>
      </c>
      <c r="F18" s="1">
        <v>4736223.359999999</v>
      </c>
      <c r="G18" s="1">
        <v>8659067.87</v>
      </c>
      <c r="H18" s="1">
        <v>8915927.87</v>
      </c>
      <c r="I18" s="1">
        <v>11741866.000000002</v>
      </c>
      <c r="J18" s="1">
        <v>13024250.47</v>
      </c>
      <c r="K18" s="1">
        <v>13453444.87</v>
      </c>
      <c r="L18" s="1">
        <v>8468131.99</v>
      </c>
      <c r="M18" s="1">
        <v>15054955.49</v>
      </c>
      <c r="N18" s="1">
        <v>18563752.85</v>
      </c>
      <c r="O18" s="6">
        <f t="shared" si="0"/>
        <v>116608452.78</v>
      </c>
      <c r="P18" s="4">
        <f>+O18/O17-1</f>
        <v>-0.17880499733554467</v>
      </c>
    </row>
    <row r="19" spans="2:16" ht="15">
      <c r="B19" s="42">
        <v>2010</v>
      </c>
      <c r="C19" s="8">
        <v>11490404.629999999</v>
      </c>
      <c r="D19" s="1">
        <v>11501128.32</v>
      </c>
      <c r="E19" s="1">
        <v>15009603.719999999</v>
      </c>
      <c r="F19" s="1">
        <v>24742234.700000003</v>
      </c>
      <c r="G19" s="1">
        <v>10913999.04</v>
      </c>
      <c r="H19" s="1">
        <v>12148587.99</v>
      </c>
      <c r="I19" s="1">
        <v>14868748.54</v>
      </c>
      <c r="J19" s="1">
        <v>15351861.45</v>
      </c>
      <c r="K19" s="1">
        <v>18745694</v>
      </c>
      <c r="L19" s="1">
        <v>25546054</v>
      </c>
      <c r="M19" s="1">
        <v>23480033.6</v>
      </c>
      <c r="N19" s="1">
        <v>17488606.4</v>
      </c>
      <c r="O19" s="6">
        <f t="shared" si="0"/>
        <v>201286956.39</v>
      </c>
      <c r="P19" s="4">
        <f>+O19/O18-1</f>
        <v>0.7261780907920901</v>
      </c>
    </row>
    <row r="20" spans="2:16" ht="15">
      <c r="B20" s="42">
        <v>2011</v>
      </c>
      <c r="C20" s="8">
        <v>15763500.830000002</v>
      </c>
      <c r="D20" s="1">
        <v>9770589.79</v>
      </c>
      <c r="E20" s="1">
        <v>21220529.3</v>
      </c>
      <c r="F20" s="1">
        <v>24222835.79</v>
      </c>
      <c r="G20" s="1">
        <v>21860590.66</v>
      </c>
      <c r="H20" s="1">
        <v>12490855</v>
      </c>
      <c r="I20" s="1">
        <v>20179380</v>
      </c>
      <c r="J20" s="1">
        <v>13771998</v>
      </c>
      <c r="K20" s="1">
        <v>25304288.46</v>
      </c>
      <c r="L20" s="1">
        <v>15505895.36</v>
      </c>
      <c r="M20" s="1">
        <v>19523456</v>
      </c>
      <c r="N20" s="1">
        <v>12377928.4</v>
      </c>
      <c r="O20" s="6">
        <f t="shared" si="0"/>
        <v>211991847.59</v>
      </c>
      <c r="P20" s="4">
        <f>+O20/O19-1</f>
        <v>0.053182239882741955</v>
      </c>
    </row>
    <row r="21" spans="2:16" ht="15">
      <c r="B21" s="42">
        <v>2012</v>
      </c>
      <c r="C21" s="8">
        <v>10994770.41</v>
      </c>
      <c r="D21" s="1">
        <v>18610025.81</v>
      </c>
      <c r="E21" s="1">
        <v>30009524.25</v>
      </c>
      <c r="F21" s="1">
        <v>25879607.17</v>
      </c>
      <c r="G21" s="1">
        <v>9006881.76</v>
      </c>
      <c r="H21" s="1">
        <v>5355698.13</v>
      </c>
      <c r="I21" s="1">
        <v>9849600.619999995</v>
      </c>
      <c r="J21" s="1">
        <v>25599506.22</v>
      </c>
      <c r="K21" s="1">
        <v>37888144.410000004</v>
      </c>
      <c r="L21" s="1">
        <v>12153599.679999994</v>
      </c>
      <c r="M21" s="1">
        <v>11654124.2</v>
      </c>
      <c r="N21" s="1">
        <v>19191118.819999997</v>
      </c>
      <c r="O21" s="6">
        <f t="shared" si="0"/>
        <v>216192601.48</v>
      </c>
      <c r="P21" s="4">
        <f>+O21/O20-1</f>
        <v>0.019815638845340766</v>
      </c>
    </row>
    <row r="22" spans="2:16" ht="15">
      <c r="B22" s="42">
        <v>2013</v>
      </c>
      <c r="C22" s="8">
        <v>17305160.44</v>
      </c>
      <c r="D22" s="1">
        <v>20869719.47</v>
      </c>
      <c r="E22" s="1">
        <v>24817235.39999999</v>
      </c>
      <c r="F22" s="1">
        <v>16776063.270000001</v>
      </c>
      <c r="G22" s="1">
        <v>15644853.6</v>
      </c>
      <c r="H22" s="1">
        <v>15392060.100000001</v>
      </c>
      <c r="I22" s="1">
        <v>34297401.63000001</v>
      </c>
      <c r="J22" s="1">
        <v>53510969.60999998</v>
      </c>
      <c r="K22" s="1">
        <v>32949242.57</v>
      </c>
      <c r="L22" s="1">
        <v>34078599.12</v>
      </c>
      <c r="M22" s="1">
        <v>29325465</v>
      </c>
      <c r="N22" s="1">
        <v>44308023.81</v>
      </c>
      <c r="O22" s="6">
        <f aca="true" t="shared" si="1" ref="O22:O28">SUM(C22:N22)</f>
        <v>339274794.0199999</v>
      </c>
      <c r="P22" s="4">
        <f aca="true" t="shared" si="2" ref="P22:P28">O22/O21-1</f>
        <v>0.5693173202848307</v>
      </c>
    </row>
    <row r="23" spans="2:16" ht="15">
      <c r="B23" s="42">
        <v>2014</v>
      </c>
      <c r="C23" s="8">
        <v>47599526.61999999</v>
      </c>
      <c r="D23" s="1">
        <v>42736674.50000001</v>
      </c>
      <c r="E23" s="1">
        <v>19034211.42</v>
      </c>
      <c r="F23" s="1">
        <v>42548982.92</v>
      </c>
      <c r="G23" s="1">
        <v>31719767.85</v>
      </c>
      <c r="H23" s="1">
        <v>22339686.41</v>
      </c>
      <c r="I23" s="1">
        <v>10856748.01</v>
      </c>
      <c r="J23" s="1">
        <v>7206914.349999999</v>
      </c>
      <c r="K23" s="1">
        <v>21082095.03</v>
      </c>
      <c r="L23" s="1">
        <v>11786906.209999999</v>
      </c>
      <c r="M23" s="1">
        <v>19726313.35</v>
      </c>
      <c r="N23" s="1">
        <v>7625110.039999993</v>
      </c>
      <c r="O23" s="6">
        <f t="shared" si="1"/>
        <v>284262936.71000004</v>
      </c>
      <c r="P23" s="4">
        <f t="shared" si="2"/>
        <v>-0.16214542983926172</v>
      </c>
    </row>
    <row r="24" spans="2:16" ht="15">
      <c r="B24" s="42">
        <v>2015</v>
      </c>
      <c r="C24" s="8">
        <v>8491804.9</v>
      </c>
      <c r="D24" s="1">
        <v>8575923.149999999</v>
      </c>
      <c r="E24" s="1">
        <v>31427959.76999998</v>
      </c>
      <c r="F24" s="1">
        <v>33180283.53999999</v>
      </c>
      <c r="G24" s="1">
        <v>24550042.08999998</v>
      </c>
      <c r="H24" s="1">
        <v>15708996.37</v>
      </c>
      <c r="I24" s="1">
        <v>18720500.05000001</v>
      </c>
      <c r="J24" s="1">
        <v>10342907.889999993</v>
      </c>
      <c r="K24" s="1">
        <v>48206582.65000005</v>
      </c>
      <c r="L24" s="1">
        <v>33071194.93</v>
      </c>
      <c r="M24" s="1">
        <v>37472126.86</v>
      </c>
      <c r="N24" s="1">
        <v>16483938.430000009</v>
      </c>
      <c r="O24" s="6">
        <f t="shared" si="1"/>
        <v>286232260.63000005</v>
      </c>
      <c r="P24" s="4">
        <f t="shared" si="2"/>
        <v>0.00692782514242829</v>
      </c>
    </row>
    <row r="25" spans="2:16" ht="15">
      <c r="B25" s="42">
        <v>2016</v>
      </c>
      <c r="C25" s="8">
        <v>7590844.07</v>
      </c>
      <c r="D25" s="1">
        <v>22508827.7</v>
      </c>
      <c r="E25" s="1">
        <v>29266060.750000004</v>
      </c>
      <c r="F25" s="1">
        <v>50129377.510000035</v>
      </c>
      <c r="G25" s="1">
        <v>41604646.09000003</v>
      </c>
      <c r="H25" s="1">
        <v>20543344.999999996</v>
      </c>
      <c r="I25" s="1">
        <v>27456982.460000012</v>
      </c>
      <c r="J25" s="1">
        <v>24983064.469999984</v>
      </c>
      <c r="K25" s="1">
        <v>28280669.570000015</v>
      </c>
      <c r="L25" s="1">
        <v>23017702.140000004</v>
      </c>
      <c r="M25" s="1">
        <v>23995047.66000001</v>
      </c>
      <c r="N25" s="1">
        <v>18593756.749999974</v>
      </c>
      <c r="O25" s="6">
        <f t="shared" si="1"/>
        <v>317970324.17000014</v>
      </c>
      <c r="P25" s="4">
        <f t="shared" si="2"/>
        <v>0.11088220269142379</v>
      </c>
    </row>
    <row r="26" spans="2:16" ht="15">
      <c r="B26" s="42">
        <v>2017</v>
      </c>
      <c r="C26" s="8">
        <v>29901757</v>
      </c>
      <c r="D26" s="1">
        <v>17857092.630000006</v>
      </c>
      <c r="E26" s="1">
        <v>35435854.800000004</v>
      </c>
      <c r="F26" s="1">
        <v>19435858.8</v>
      </c>
      <c r="G26" s="1">
        <v>24409540.55000001</v>
      </c>
      <c r="H26" s="1">
        <v>28777605.369999997</v>
      </c>
      <c r="I26" s="1">
        <v>18243457.05</v>
      </c>
      <c r="J26" s="1">
        <v>15584744.750000007</v>
      </c>
      <c r="K26" s="1">
        <v>30516736.28</v>
      </c>
      <c r="L26" s="1">
        <v>44615111.19999998</v>
      </c>
      <c r="M26" s="1">
        <v>50854823.07999999</v>
      </c>
      <c r="N26" s="1">
        <v>28814708.470000006</v>
      </c>
      <c r="O26" s="48">
        <f t="shared" si="1"/>
        <v>344447289.98</v>
      </c>
      <c r="P26" s="47">
        <f t="shared" si="2"/>
        <v>0.08326866942414468</v>
      </c>
    </row>
    <row r="27" spans="2:16" s="16" customFormat="1" ht="15">
      <c r="B27" s="42">
        <v>2018</v>
      </c>
      <c r="C27" s="8">
        <v>14635130.55</v>
      </c>
      <c r="D27" s="1">
        <v>23996549.500000004</v>
      </c>
      <c r="E27" s="1">
        <v>35826555.65</v>
      </c>
      <c r="F27" s="1">
        <v>36692719.10000001</v>
      </c>
      <c r="G27" s="1">
        <v>27881334.120000012</v>
      </c>
      <c r="H27" s="1">
        <v>24586690.159999993</v>
      </c>
      <c r="I27" s="1">
        <v>35906038.260000005</v>
      </c>
      <c r="J27" s="1">
        <v>48496975.310000055</v>
      </c>
      <c r="K27" s="1">
        <v>40040885.150000006</v>
      </c>
      <c r="L27" s="1">
        <v>53389805.59</v>
      </c>
      <c r="M27" s="1">
        <v>48831561.690000005</v>
      </c>
      <c r="N27" s="1">
        <v>34507102.679999985</v>
      </c>
      <c r="O27" s="48">
        <f t="shared" si="1"/>
        <v>424791347.7600001</v>
      </c>
      <c r="P27" s="47">
        <f t="shared" si="2"/>
        <v>0.23325501496808165</v>
      </c>
    </row>
    <row r="28" spans="2:16" s="51" customFormat="1" ht="15">
      <c r="B28" s="42" t="s">
        <v>67</v>
      </c>
      <c r="C28" s="60">
        <v>32628113.390000023</v>
      </c>
      <c r="D28" s="71">
        <v>22141083.890000004</v>
      </c>
      <c r="E28" s="71">
        <v>27807763.610000007</v>
      </c>
      <c r="F28" s="71">
        <v>26628956.600000016</v>
      </c>
      <c r="G28" s="71">
        <v>35312312.370000005</v>
      </c>
      <c r="H28" s="71">
        <v>31182864.729999967</v>
      </c>
      <c r="I28" s="71">
        <v>46965755.69999999</v>
      </c>
      <c r="J28" s="71">
        <v>42396910.75000001</v>
      </c>
      <c r="K28" s="71">
        <v>29929846.100000016</v>
      </c>
      <c r="L28" s="71">
        <v>29564031.669999994</v>
      </c>
      <c r="M28" s="71">
        <v>34757538.050000004</v>
      </c>
      <c r="N28" s="71">
        <v>44031915.85</v>
      </c>
      <c r="O28" s="48">
        <f t="shared" si="1"/>
        <v>403347092.7100001</v>
      </c>
      <c r="P28" s="47">
        <f t="shared" si="2"/>
        <v>-0.05048185459303578</v>
      </c>
    </row>
    <row r="29" spans="2:16" s="51" customFormat="1" ht="15.75" thickBot="1">
      <c r="B29" s="43" t="s">
        <v>73</v>
      </c>
      <c r="C29" s="68">
        <v>41043058.57</v>
      </c>
      <c r="D29" s="20">
        <v>19678046.35</v>
      </c>
      <c r="E29" s="20">
        <v>32064847.090000007</v>
      </c>
      <c r="F29" s="20">
        <v>29593245.439999998</v>
      </c>
      <c r="G29" s="20">
        <v>34428630.180000044</v>
      </c>
      <c r="H29" s="20">
        <v>39769379.800000004</v>
      </c>
      <c r="I29" s="20">
        <v>45024350.86999999</v>
      </c>
      <c r="J29" s="20">
        <v>37447744.69999999</v>
      </c>
      <c r="K29" s="20">
        <v>51561336.74999993</v>
      </c>
      <c r="L29" s="20">
        <v>55111508.17000002</v>
      </c>
      <c r="M29" s="20">
        <v>32507116.04</v>
      </c>
      <c r="N29" s="20">
        <v>29926736.669999976</v>
      </c>
      <c r="O29" s="18">
        <f>SUM(C29:N29)</f>
        <v>448156000.63</v>
      </c>
      <c r="P29" s="19">
        <f>O29/O28-1</f>
        <v>0.11109267608435891</v>
      </c>
    </row>
    <row r="30" spans="2:19" ht="15.75" thickBot="1">
      <c r="B30" s="49" t="s">
        <v>21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R30" s="51"/>
      <c r="S30" s="51"/>
    </row>
    <row r="31" spans="2:19" ht="15.75" thickBot="1">
      <c r="B31" s="51"/>
      <c r="C31" s="51"/>
      <c r="D31" s="51"/>
      <c r="G31" s="108" t="s">
        <v>14</v>
      </c>
      <c r="H31" s="109"/>
      <c r="I31" s="109"/>
      <c r="J31" s="110"/>
      <c r="L31" s="51"/>
      <c r="M31" s="51"/>
      <c r="N31" s="51"/>
      <c r="O31" s="51"/>
      <c r="R31" s="51"/>
      <c r="S31" s="51"/>
    </row>
    <row r="32" spans="3:19" ht="15.75" thickBot="1"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R32" s="51"/>
      <c r="S32" s="51"/>
    </row>
    <row r="33" spans="2:19" ht="15.75" thickBot="1">
      <c r="B33" s="40" t="s">
        <v>0</v>
      </c>
      <c r="C33" s="9" t="s">
        <v>1</v>
      </c>
      <c r="D33" s="9" t="s">
        <v>2</v>
      </c>
      <c r="E33" s="9" t="s">
        <v>3</v>
      </c>
      <c r="F33" s="9" t="s">
        <v>4</v>
      </c>
      <c r="G33" s="9" t="s">
        <v>5</v>
      </c>
      <c r="H33" s="9" t="s">
        <v>6</v>
      </c>
      <c r="I33" s="9" t="s">
        <v>7</v>
      </c>
      <c r="J33" s="9" t="s">
        <v>8</v>
      </c>
      <c r="K33" s="9" t="s">
        <v>9</v>
      </c>
      <c r="L33" s="9" t="s">
        <v>10</v>
      </c>
      <c r="M33" s="9" t="s">
        <v>11</v>
      </c>
      <c r="N33" s="9" t="s">
        <v>12</v>
      </c>
      <c r="O33" s="11" t="s">
        <v>34</v>
      </c>
      <c r="P33" s="10" t="s">
        <v>13</v>
      </c>
      <c r="R33" s="51"/>
      <c r="S33" s="51"/>
    </row>
    <row r="34" spans="2:16" ht="15">
      <c r="B34" s="41">
        <v>2007</v>
      </c>
      <c r="C34" s="7">
        <v>2979.808</v>
      </c>
      <c r="D34" s="2">
        <v>600</v>
      </c>
      <c r="E34" s="2">
        <v>2608.19</v>
      </c>
      <c r="F34" s="2">
        <v>2681.344</v>
      </c>
      <c r="G34" s="2">
        <v>650</v>
      </c>
      <c r="H34" s="2">
        <v>2301.1099999999997</v>
      </c>
      <c r="I34" s="2">
        <v>4699.484</v>
      </c>
      <c r="J34" s="2">
        <v>3601.25</v>
      </c>
      <c r="K34" s="2">
        <v>4060</v>
      </c>
      <c r="L34" s="2">
        <v>2368.968</v>
      </c>
      <c r="M34" s="2">
        <v>2783.5</v>
      </c>
      <c r="N34" s="2">
        <v>3262.016</v>
      </c>
      <c r="O34" s="5">
        <f aca="true" t="shared" si="3" ref="O34:O39">SUM(C34:N34)</f>
        <v>32595.670000000002</v>
      </c>
      <c r="P34" s="4"/>
    </row>
    <row r="35" spans="2:16" ht="15">
      <c r="B35" s="42">
        <v>2008</v>
      </c>
      <c r="C35" s="8">
        <v>1425</v>
      </c>
      <c r="D35" s="1">
        <v>200</v>
      </c>
      <c r="E35" s="1">
        <v>3267.6800000000003</v>
      </c>
      <c r="F35" s="1">
        <v>2024.5000000000002</v>
      </c>
      <c r="G35" s="1">
        <v>3900.375</v>
      </c>
      <c r="H35" s="1">
        <v>2900</v>
      </c>
      <c r="I35" s="1">
        <v>3560</v>
      </c>
      <c r="J35" s="1">
        <v>4250</v>
      </c>
      <c r="K35" s="1">
        <v>3535</v>
      </c>
      <c r="L35" s="1">
        <v>2980</v>
      </c>
      <c r="M35" s="1">
        <v>5940.92</v>
      </c>
      <c r="N35" s="1">
        <v>834</v>
      </c>
      <c r="O35" s="6">
        <f t="shared" si="3"/>
        <v>34817.475</v>
      </c>
      <c r="P35" s="4">
        <f>+O35/O34-1</f>
        <v>0.06816258110356355</v>
      </c>
    </row>
    <row r="36" spans="2:16" ht="15">
      <c r="B36" s="42">
        <v>2009</v>
      </c>
      <c r="C36" s="8">
        <v>1200</v>
      </c>
      <c r="D36" s="1">
        <v>3831.9999999999964</v>
      </c>
      <c r="E36" s="1">
        <v>2635.0000000000005</v>
      </c>
      <c r="F36" s="1">
        <v>2362.500000000001</v>
      </c>
      <c r="G36" s="1">
        <v>3832.5</v>
      </c>
      <c r="H36" s="1">
        <v>4150.08476</v>
      </c>
      <c r="I36" s="1">
        <v>5426.599999999999</v>
      </c>
      <c r="J36" s="1">
        <v>5542.188</v>
      </c>
      <c r="K36" s="1">
        <v>5994.800000000001</v>
      </c>
      <c r="L36" s="1">
        <v>3757.3999999999996</v>
      </c>
      <c r="M36" s="1">
        <v>6348.799999999999</v>
      </c>
      <c r="N36" s="1">
        <v>6570.888</v>
      </c>
      <c r="O36" s="6">
        <f t="shared" si="3"/>
        <v>51652.76076</v>
      </c>
      <c r="P36" s="4">
        <f>+O36/O35-1</f>
        <v>0.4835297723341512</v>
      </c>
    </row>
    <row r="37" spans="2:16" ht="15">
      <c r="B37" s="42">
        <v>2010</v>
      </c>
      <c r="C37" s="8">
        <v>4034.2</v>
      </c>
      <c r="D37" s="1">
        <v>4095.575</v>
      </c>
      <c r="E37" s="1">
        <v>4992.25</v>
      </c>
      <c r="F37" s="1">
        <v>7453</v>
      </c>
      <c r="G37" s="1">
        <v>3534.25</v>
      </c>
      <c r="H37" s="1">
        <v>3543.5</v>
      </c>
      <c r="I37" s="1">
        <v>4432.5</v>
      </c>
      <c r="J37" s="1">
        <v>4213.5</v>
      </c>
      <c r="K37" s="1">
        <v>5165</v>
      </c>
      <c r="L37" s="1">
        <v>7413</v>
      </c>
      <c r="M37" s="1">
        <v>6389.8279999999995</v>
      </c>
      <c r="N37" s="1">
        <v>4767.75</v>
      </c>
      <c r="O37" s="6">
        <f t="shared" si="3"/>
        <v>60034.353</v>
      </c>
      <c r="P37" s="4">
        <f>+O37/O36-1</f>
        <v>0.16226803982355054</v>
      </c>
    </row>
    <row r="38" spans="2:16" ht="15">
      <c r="B38" s="42">
        <v>2011</v>
      </c>
      <c r="C38" s="8">
        <v>4366.25</v>
      </c>
      <c r="D38" s="1">
        <v>2664.75</v>
      </c>
      <c r="E38" s="1">
        <v>5157.75</v>
      </c>
      <c r="F38" s="1">
        <v>5313.8</v>
      </c>
      <c r="G38" s="1">
        <v>4493.8</v>
      </c>
      <c r="H38" s="1">
        <v>2553</v>
      </c>
      <c r="I38" s="1">
        <v>4250</v>
      </c>
      <c r="J38" s="1">
        <v>3400</v>
      </c>
      <c r="K38" s="1">
        <v>5664</v>
      </c>
      <c r="L38" s="1">
        <v>3789.75</v>
      </c>
      <c r="M38" s="1">
        <v>4709.4</v>
      </c>
      <c r="N38" s="1">
        <v>2967.95</v>
      </c>
      <c r="O38" s="6">
        <f t="shared" si="3"/>
        <v>49330.45</v>
      </c>
      <c r="P38" s="4">
        <f>+O38/O37-1</f>
        <v>-0.17829629978689043</v>
      </c>
    </row>
    <row r="39" spans="2:16" ht="15">
      <c r="B39" s="42">
        <v>2012</v>
      </c>
      <c r="C39" s="8">
        <v>2836.5</v>
      </c>
      <c r="D39" s="1">
        <v>4785.25</v>
      </c>
      <c r="E39" s="1">
        <v>7443.4</v>
      </c>
      <c r="F39" s="1">
        <v>6294.25</v>
      </c>
      <c r="G39" s="1">
        <v>2342.25</v>
      </c>
      <c r="H39" s="1">
        <v>1343.5</v>
      </c>
      <c r="I39" s="1">
        <v>2753.25</v>
      </c>
      <c r="J39" s="1">
        <v>6982.05</v>
      </c>
      <c r="K39" s="1">
        <v>10771</v>
      </c>
      <c r="L39" s="1">
        <v>3650</v>
      </c>
      <c r="M39" s="1">
        <v>3413.75</v>
      </c>
      <c r="N39" s="1">
        <v>5420</v>
      </c>
      <c r="O39" s="6">
        <f t="shared" si="3"/>
        <v>58035.200000000004</v>
      </c>
      <c r="P39" s="4">
        <f>+O39/O38-1</f>
        <v>0.17645794838684847</v>
      </c>
    </row>
    <row r="40" spans="2:16" ht="15">
      <c r="B40" s="42">
        <v>2013</v>
      </c>
      <c r="C40" s="8">
        <v>4663.5</v>
      </c>
      <c r="D40" s="1">
        <v>5295.5</v>
      </c>
      <c r="E40" s="1">
        <v>6365.5</v>
      </c>
      <c r="F40" s="1">
        <v>3940</v>
      </c>
      <c r="G40" s="1">
        <v>3460</v>
      </c>
      <c r="H40" s="1">
        <v>4008.5</v>
      </c>
      <c r="I40" s="1">
        <v>7644.15</v>
      </c>
      <c r="J40" s="1">
        <v>11106.324999999999</v>
      </c>
      <c r="K40" s="1">
        <v>6650</v>
      </c>
      <c r="L40" s="1">
        <v>6836</v>
      </c>
      <c r="M40" s="1">
        <v>5879.35</v>
      </c>
      <c r="N40" s="1">
        <v>8893.25</v>
      </c>
      <c r="O40" s="6">
        <f aca="true" t="shared" si="4" ref="O40:O45">SUM(C40:N40)</f>
        <v>74742.075</v>
      </c>
      <c r="P40" s="4">
        <f aca="true" t="shared" si="5" ref="P40:P45">O40/O39-1</f>
        <v>0.28787485870644014</v>
      </c>
    </row>
    <row r="41" spans="2:16" ht="15">
      <c r="B41" s="42">
        <v>2014</v>
      </c>
      <c r="C41" s="8">
        <v>9530</v>
      </c>
      <c r="D41" s="1">
        <v>8317</v>
      </c>
      <c r="E41" s="1">
        <v>3849.5</v>
      </c>
      <c r="F41" s="1">
        <v>8263</v>
      </c>
      <c r="G41" s="1">
        <v>5975</v>
      </c>
      <c r="H41" s="1">
        <v>4542</v>
      </c>
      <c r="I41" s="1">
        <v>2404.5</v>
      </c>
      <c r="J41" s="1">
        <v>1524</v>
      </c>
      <c r="K41" s="1">
        <v>4335</v>
      </c>
      <c r="L41" s="1">
        <v>2995.4</v>
      </c>
      <c r="M41" s="1">
        <v>4403.5</v>
      </c>
      <c r="N41" s="1">
        <v>2263</v>
      </c>
      <c r="O41" s="6">
        <f t="shared" si="4"/>
        <v>58401.9</v>
      </c>
      <c r="P41" s="4">
        <f t="shared" si="5"/>
        <v>-0.21862083705864466</v>
      </c>
    </row>
    <row r="42" spans="2:16" ht="15">
      <c r="B42" s="42">
        <v>2015</v>
      </c>
      <c r="C42" s="8">
        <v>2325</v>
      </c>
      <c r="D42" s="1">
        <v>2684</v>
      </c>
      <c r="E42" s="1">
        <v>12140.25</v>
      </c>
      <c r="F42" s="1">
        <v>12040.5</v>
      </c>
      <c r="G42" s="1">
        <v>8627.25</v>
      </c>
      <c r="H42" s="1">
        <v>5396.5</v>
      </c>
      <c r="I42" s="1">
        <v>6000.5</v>
      </c>
      <c r="J42" s="1">
        <v>3999.75</v>
      </c>
      <c r="K42" s="1">
        <v>15619</v>
      </c>
      <c r="L42" s="1">
        <v>9356.5</v>
      </c>
      <c r="M42" s="1">
        <v>11181.75</v>
      </c>
      <c r="N42" s="1">
        <v>7037.75</v>
      </c>
      <c r="O42" s="6">
        <f t="shared" si="4"/>
        <v>96408.75</v>
      </c>
      <c r="P42" s="4">
        <f t="shared" si="5"/>
        <v>0.6507810533561407</v>
      </c>
    </row>
    <row r="43" spans="2:16" ht="15">
      <c r="B43" s="42">
        <v>2016</v>
      </c>
      <c r="C43" s="8">
        <v>3229.2</v>
      </c>
      <c r="D43" s="1">
        <v>9324.5</v>
      </c>
      <c r="E43" s="1">
        <v>12389.25</v>
      </c>
      <c r="F43" s="1">
        <v>21386.5</v>
      </c>
      <c r="G43" s="1">
        <v>17352.25</v>
      </c>
      <c r="H43" s="1">
        <v>8663</v>
      </c>
      <c r="I43" s="1">
        <v>10765.75</v>
      </c>
      <c r="J43" s="1">
        <v>9758</v>
      </c>
      <c r="K43" s="1">
        <v>10676.9</v>
      </c>
      <c r="L43" s="1">
        <v>8378.699999999999</v>
      </c>
      <c r="M43" s="54">
        <v>8347.999999999996</v>
      </c>
      <c r="N43" s="1">
        <v>6428</v>
      </c>
      <c r="O43" s="6">
        <f t="shared" si="4"/>
        <v>126700.04999999999</v>
      </c>
      <c r="P43" s="4">
        <f t="shared" si="5"/>
        <v>0.31419658485355306</v>
      </c>
    </row>
    <row r="44" spans="2:16" ht="15">
      <c r="B44" s="42">
        <v>2017</v>
      </c>
      <c r="C44" s="8">
        <v>9328.599999999999</v>
      </c>
      <c r="D44" s="1">
        <v>5525.75</v>
      </c>
      <c r="E44" s="1">
        <v>10457.45</v>
      </c>
      <c r="F44" s="1">
        <v>5673.25</v>
      </c>
      <c r="G44" s="1">
        <v>7083.249999999999</v>
      </c>
      <c r="H44" s="1">
        <v>8581.899999999998</v>
      </c>
      <c r="I44" s="1">
        <v>5703</v>
      </c>
      <c r="J44" s="1">
        <v>5053.75</v>
      </c>
      <c r="K44" s="1">
        <v>9775.675</v>
      </c>
      <c r="L44" s="1">
        <v>14639.95</v>
      </c>
      <c r="M44" s="1">
        <v>16722.25</v>
      </c>
      <c r="N44" s="1">
        <v>9420.46</v>
      </c>
      <c r="O44" s="6">
        <f t="shared" si="4"/>
        <v>107965.285</v>
      </c>
      <c r="P44" s="4">
        <f t="shared" si="5"/>
        <v>-0.14786706871859945</v>
      </c>
    </row>
    <row r="45" spans="2:16" s="16" customFormat="1" ht="15">
      <c r="B45" s="42">
        <v>2018</v>
      </c>
      <c r="C45" s="8">
        <v>4917.3</v>
      </c>
      <c r="D45" s="1">
        <v>7870.977000000001</v>
      </c>
      <c r="E45" s="1">
        <v>11712.65</v>
      </c>
      <c r="F45" s="1">
        <v>11863.918</v>
      </c>
      <c r="G45" s="1">
        <v>9226.542</v>
      </c>
      <c r="H45" s="1">
        <v>7691.25</v>
      </c>
      <c r="I45" s="1">
        <v>11368.261999999999</v>
      </c>
      <c r="J45" s="1">
        <v>15401.15</v>
      </c>
      <c r="K45" s="1">
        <v>13329.7575</v>
      </c>
      <c r="L45" s="1">
        <v>19219.25</v>
      </c>
      <c r="M45" s="1">
        <v>17836.260000000002</v>
      </c>
      <c r="N45" s="1">
        <v>12509.05</v>
      </c>
      <c r="O45" s="6">
        <f t="shared" si="4"/>
        <v>142946.3665</v>
      </c>
      <c r="P45" s="4">
        <f t="shared" si="5"/>
        <v>0.3240030487577559</v>
      </c>
    </row>
    <row r="46" spans="2:16" s="51" customFormat="1" ht="15">
      <c r="B46" s="42" t="s">
        <v>67</v>
      </c>
      <c r="C46" s="60">
        <v>11243.4315</v>
      </c>
      <c r="D46" s="71">
        <v>7916.8435</v>
      </c>
      <c r="E46" s="71">
        <v>9902.294</v>
      </c>
      <c r="F46" s="71">
        <v>8989.684000000001</v>
      </c>
      <c r="G46" s="71">
        <v>11946</v>
      </c>
      <c r="H46" s="71">
        <v>9869.25</v>
      </c>
      <c r="I46" s="71">
        <v>14083.405499999999</v>
      </c>
      <c r="J46" s="71">
        <v>12908.259</v>
      </c>
      <c r="K46" s="71">
        <v>9685.34</v>
      </c>
      <c r="L46" s="71">
        <v>9821.059000000001</v>
      </c>
      <c r="M46" s="71">
        <v>11127.83125</v>
      </c>
      <c r="N46" s="71">
        <v>13976.8099</v>
      </c>
      <c r="O46" s="48">
        <f>SUM(C46:N46)</f>
        <v>131470.20765000003</v>
      </c>
      <c r="P46" s="47">
        <f>O46/O45-1</f>
        <v>-0.0802829699767148</v>
      </c>
    </row>
    <row r="47" spans="2:16" s="51" customFormat="1" ht="15.75" thickBot="1">
      <c r="B47" s="43" t="s">
        <v>73</v>
      </c>
      <c r="C47" s="68">
        <v>12912.0021</v>
      </c>
      <c r="D47" s="20">
        <v>6114.0075</v>
      </c>
      <c r="E47" s="20">
        <v>9657.13325</v>
      </c>
      <c r="F47" s="20">
        <v>9189.48215</v>
      </c>
      <c r="G47" s="20">
        <v>11397.6891</v>
      </c>
      <c r="H47" s="20">
        <v>13394.826500000001</v>
      </c>
      <c r="I47" s="20">
        <v>15863.932999999999</v>
      </c>
      <c r="J47" s="20">
        <v>12412.640250000002</v>
      </c>
      <c r="K47" s="20">
        <v>17188.504500000003</v>
      </c>
      <c r="L47" s="20">
        <v>18254.946000000004</v>
      </c>
      <c r="M47" s="20">
        <v>10600.0295</v>
      </c>
      <c r="N47" s="20">
        <v>9696.5395</v>
      </c>
      <c r="O47" s="18">
        <f>SUM(C47:N47)</f>
        <v>146681.73335000002</v>
      </c>
      <c r="P47" s="19">
        <f>O47/O46-1</f>
        <v>0.11570321498613678</v>
      </c>
    </row>
    <row r="48" spans="2:14" ht="15.75" thickBot="1">
      <c r="B48" s="49" t="s">
        <v>21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5:14" ht="15.75" thickBot="1">
      <c r="E49" s="15"/>
      <c r="G49" s="108" t="s">
        <v>15</v>
      </c>
      <c r="H49" s="109"/>
      <c r="I49" s="109"/>
      <c r="J49" s="110"/>
      <c r="K49" s="50"/>
      <c r="L49" s="50"/>
      <c r="M49" s="50"/>
      <c r="N49" s="50"/>
    </row>
    <row r="50" spans="3:14" ht="15.75" thickBot="1"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</row>
    <row r="51" spans="2:16" ht="15.75" thickBot="1">
      <c r="B51" s="40" t="s">
        <v>0</v>
      </c>
      <c r="C51" s="12" t="s">
        <v>1</v>
      </c>
      <c r="D51" s="12" t="s">
        <v>2</v>
      </c>
      <c r="E51" s="12" t="s">
        <v>3</v>
      </c>
      <c r="F51" s="12" t="s">
        <v>4</v>
      </c>
      <c r="G51" s="12" t="s">
        <v>5</v>
      </c>
      <c r="H51" s="12" t="s">
        <v>6</v>
      </c>
      <c r="I51" s="12" t="s">
        <v>7</v>
      </c>
      <c r="J51" s="12" t="s">
        <v>8</v>
      </c>
      <c r="K51" s="12" t="s">
        <v>9</v>
      </c>
      <c r="L51" s="12" t="s">
        <v>10</v>
      </c>
      <c r="M51" s="12" t="s">
        <v>11</v>
      </c>
      <c r="N51" s="12" t="s">
        <v>12</v>
      </c>
      <c r="O51" s="11" t="s">
        <v>70</v>
      </c>
      <c r="P51" s="103" t="s">
        <v>71</v>
      </c>
    </row>
    <row r="52" spans="2:16" ht="15">
      <c r="B52" s="41">
        <v>2007</v>
      </c>
      <c r="C52" s="7">
        <v>2248.1177310752905</v>
      </c>
      <c r="D52" s="2">
        <v>2441.7316666666666</v>
      </c>
      <c r="E52" s="2">
        <v>2364.8632960022082</v>
      </c>
      <c r="F52" s="2">
        <v>2533.0827488006016</v>
      </c>
      <c r="G52" s="2">
        <v>3081.7592923076922</v>
      </c>
      <c r="H52" s="2">
        <v>2719.0738382780487</v>
      </c>
      <c r="I52" s="2">
        <v>2654.7620377045646</v>
      </c>
      <c r="J52" s="2">
        <v>3308.398195071155</v>
      </c>
      <c r="K52" s="2">
        <v>3034.6409384236454</v>
      </c>
      <c r="L52" s="2">
        <v>3810.5693027512402</v>
      </c>
      <c r="M52" s="2">
        <v>3403.119859888629</v>
      </c>
      <c r="N52" s="13">
        <v>3264.421520311365</v>
      </c>
      <c r="O52" s="46">
        <f aca="true" t="shared" si="6" ref="O52:O60">AVERAGE(C52:N52)</f>
        <v>2905.378368940092</v>
      </c>
      <c r="P52" s="46">
        <f aca="true" t="shared" si="7" ref="P52:P64">O16/O34</f>
        <v>2921.9656414486954</v>
      </c>
    </row>
    <row r="53" spans="2:16" ht="15">
      <c r="B53" s="42">
        <v>2008</v>
      </c>
      <c r="C53" s="8">
        <v>4294.295635087718</v>
      </c>
      <c r="D53" s="1">
        <v>3867.5</v>
      </c>
      <c r="E53" s="1">
        <v>4301.14565991774</v>
      </c>
      <c r="F53" s="1">
        <v>4246.823022968635</v>
      </c>
      <c r="G53" s="1">
        <v>4402.976295868988</v>
      </c>
      <c r="H53" s="1">
        <v>4872.190582758621</v>
      </c>
      <c r="I53" s="1">
        <v>4414.253603932584</v>
      </c>
      <c r="J53" s="1">
        <v>4706.792597647059</v>
      </c>
      <c r="K53" s="1">
        <v>4026.985850070721</v>
      </c>
      <c r="L53" s="1">
        <v>3287.766607382551</v>
      </c>
      <c r="M53" s="1">
        <v>3140.9928209772224</v>
      </c>
      <c r="N53" s="14">
        <v>3283.706858513189</v>
      </c>
      <c r="O53" s="48">
        <f t="shared" si="6"/>
        <v>4070.4524612604196</v>
      </c>
      <c r="P53" s="48">
        <f t="shared" si="7"/>
        <v>4078.3684896736486</v>
      </c>
    </row>
    <row r="54" spans="2:16" ht="15">
      <c r="B54" s="42">
        <v>2009</v>
      </c>
      <c r="C54" s="8">
        <v>1755.1416666666667</v>
      </c>
      <c r="D54" s="1">
        <v>1731.1426069937372</v>
      </c>
      <c r="E54" s="1">
        <v>1992.7603567362428</v>
      </c>
      <c r="F54" s="1">
        <v>2004.7506285714283</v>
      </c>
      <c r="G54" s="1">
        <v>2259.3784396607957</v>
      </c>
      <c r="H54" s="1">
        <v>2148.3724756503525</v>
      </c>
      <c r="I54" s="1">
        <v>2163.7611027162498</v>
      </c>
      <c r="J54" s="1">
        <v>2350.019607779455</v>
      </c>
      <c r="K54" s="1">
        <v>2244.1857726696467</v>
      </c>
      <c r="L54" s="1">
        <v>2253.7211875232874</v>
      </c>
      <c r="M54" s="1">
        <v>2371.3072533392137</v>
      </c>
      <c r="N54" s="14">
        <v>2825.151311360048</v>
      </c>
      <c r="O54" s="48">
        <f t="shared" si="6"/>
        <v>2174.9743674722604</v>
      </c>
      <c r="P54" s="48">
        <f t="shared" si="7"/>
        <v>2257.545406368711</v>
      </c>
    </row>
    <row r="55" spans="2:16" ht="15">
      <c r="B55" s="42">
        <v>2010</v>
      </c>
      <c r="C55" s="8">
        <v>2848.2486316989734</v>
      </c>
      <c r="D55" s="1">
        <v>2808.184032767072</v>
      </c>
      <c r="E55" s="1">
        <v>3006.5809444639185</v>
      </c>
      <c r="F55" s="1">
        <v>3319.768509325105</v>
      </c>
      <c r="G55" s="1">
        <v>3088.06650350145</v>
      </c>
      <c r="H55" s="1">
        <v>3428.414841258643</v>
      </c>
      <c r="I55" s="1">
        <v>3354.4835961646922</v>
      </c>
      <c r="J55" s="1">
        <v>3643.4938768244924</v>
      </c>
      <c r="K55" s="1">
        <v>3629.3696030977735</v>
      </c>
      <c r="L55" s="1">
        <v>3446.115472818022</v>
      </c>
      <c r="M55" s="1">
        <v>3674.5955603186817</v>
      </c>
      <c r="N55" s="14">
        <v>3668.1047454249906</v>
      </c>
      <c r="O55" s="48">
        <f t="shared" si="6"/>
        <v>3326.285526471985</v>
      </c>
      <c r="P55" s="48">
        <f t="shared" si="7"/>
        <v>3352.862924832387</v>
      </c>
    </row>
    <row r="56" spans="2:16" ht="15">
      <c r="B56" s="42">
        <v>2011</v>
      </c>
      <c r="C56" s="8">
        <v>3610.3065170340683</v>
      </c>
      <c r="D56" s="1">
        <v>3666.6065447040055</v>
      </c>
      <c r="E56" s="1">
        <v>4114.299704328439</v>
      </c>
      <c r="F56" s="1">
        <v>4558.47713312507</v>
      </c>
      <c r="G56" s="1">
        <v>4864.611389024879</v>
      </c>
      <c r="H56" s="1">
        <v>4892.61848805327</v>
      </c>
      <c r="I56" s="1">
        <v>4748.089411764706</v>
      </c>
      <c r="J56" s="1">
        <v>4050.5876470588237</v>
      </c>
      <c r="K56" s="1">
        <v>4467.5650529661025</v>
      </c>
      <c r="L56" s="1">
        <v>4091.535156672603</v>
      </c>
      <c r="M56" s="1">
        <v>4145.635537435766</v>
      </c>
      <c r="N56" s="1">
        <v>4170.531309489716</v>
      </c>
      <c r="O56" s="48">
        <f t="shared" si="6"/>
        <v>4281.7386576381205</v>
      </c>
      <c r="P56" s="48">
        <f t="shared" si="7"/>
        <v>4297.383210370066</v>
      </c>
    </row>
    <row r="57" spans="2:16" ht="15">
      <c r="B57" s="42">
        <v>2012</v>
      </c>
      <c r="C57" s="8">
        <v>3876.175007932311</v>
      </c>
      <c r="D57" s="1">
        <v>3889.0394044198315</v>
      </c>
      <c r="E57" s="1">
        <v>4031.6957640325663</v>
      </c>
      <c r="F57" s="1">
        <v>4111.626829248918</v>
      </c>
      <c r="G57" s="1">
        <v>3845.3972718539867</v>
      </c>
      <c r="H57" s="1">
        <v>3986.377469296613</v>
      </c>
      <c r="I57" s="1">
        <v>3577.4450631072355</v>
      </c>
      <c r="J57" s="1">
        <v>3666.474204567426</v>
      </c>
      <c r="K57" s="1">
        <v>3517.606945501811</v>
      </c>
      <c r="L57" s="1">
        <v>3329.7533369863</v>
      </c>
      <c r="M57" s="1">
        <v>3413.877466129623</v>
      </c>
      <c r="N57" s="1">
        <v>3540.7968302583017</v>
      </c>
      <c r="O57" s="48">
        <f t="shared" si="6"/>
        <v>3732.1887994445774</v>
      </c>
      <c r="P57" s="48">
        <f t="shared" si="7"/>
        <v>3725.197836485443</v>
      </c>
    </row>
    <row r="58" spans="2:16" ht="15">
      <c r="B58" s="42">
        <v>2013</v>
      </c>
      <c r="C58" s="8">
        <v>3710.766685965477</v>
      </c>
      <c r="D58" s="1">
        <v>3941.0290756302516</v>
      </c>
      <c r="E58" s="1">
        <v>3898.7095122142787</v>
      </c>
      <c r="F58" s="1">
        <v>4257.884078680204</v>
      </c>
      <c r="G58" s="1">
        <v>4521.6339884393055</v>
      </c>
      <c r="H58" s="1">
        <v>3839.855332418611</v>
      </c>
      <c r="I58" s="1">
        <v>4486.751519789645</v>
      </c>
      <c r="J58" s="1">
        <v>4818.062645384497</v>
      </c>
      <c r="K58" s="1">
        <v>4954.7733187969925</v>
      </c>
      <c r="L58" s="1">
        <v>4985.166635459333</v>
      </c>
      <c r="M58" s="1">
        <v>4987.8753603714695</v>
      </c>
      <c r="N58" s="1">
        <v>4982.208282686307</v>
      </c>
      <c r="O58" s="48">
        <f t="shared" si="6"/>
        <v>4448.726369653031</v>
      </c>
      <c r="P58" s="48">
        <f t="shared" si="7"/>
        <v>4539.274485221342</v>
      </c>
    </row>
    <row r="59" spans="2:16" ht="15">
      <c r="B59" s="42">
        <v>2014</v>
      </c>
      <c r="C59" s="8">
        <v>4994.703737670514</v>
      </c>
      <c r="D59" s="1">
        <v>5138.472345797765</v>
      </c>
      <c r="E59" s="1">
        <v>4944.593173139368</v>
      </c>
      <c r="F59" s="1">
        <v>5149.338366210819</v>
      </c>
      <c r="G59" s="1">
        <v>5308.747757322176</v>
      </c>
      <c r="H59" s="1">
        <v>4918.469046675474</v>
      </c>
      <c r="I59" s="1">
        <v>4515.179043460178</v>
      </c>
      <c r="J59" s="1">
        <v>4728.946423884514</v>
      </c>
      <c r="K59" s="1">
        <v>4863.228380622838</v>
      </c>
      <c r="L59" s="1">
        <v>3935.0024070241034</v>
      </c>
      <c r="M59" s="1">
        <v>4479.689644600886</v>
      </c>
      <c r="N59" s="1">
        <v>3369.4697481219587</v>
      </c>
      <c r="O59" s="48">
        <f t="shared" si="6"/>
        <v>4695.486672877549</v>
      </c>
      <c r="P59" s="48">
        <f t="shared" si="7"/>
        <v>4867.357683739742</v>
      </c>
    </row>
    <row r="60" spans="2:16" ht="15">
      <c r="B60" s="42">
        <v>2015</v>
      </c>
      <c r="C60" s="8">
        <v>3652.3892043010756</v>
      </c>
      <c r="D60" s="1">
        <v>3195.2023658718326</v>
      </c>
      <c r="E60" s="1">
        <v>2588.7407401000787</v>
      </c>
      <c r="F60" s="1">
        <v>2755.723062995722</v>
      </c>
      <c r="G60" s="1">
        <v>2845.6393508939673</v>
      </c>
      <c r="H60" s="1">
        <v>2910.960135272862</v>
      </c>
      <c r="I60" s="1">
        <v>3119.823356386969</v>
      </c>
      <c r="J60" s="1">
        <v>2585.8885905369066</v>
      </c>
      <c r="K60" s="1">
        <v>3086.406469684362</v>
      </c>
      <c r="L60" s="1">
        <v>3534.5690087105218</v>
      </c>
      <c r="M60" s="1">
        <v>3351.1862508104723</v>
      </c>
      <c r="N60" s="1">
        <v>2342.217104898584</v>
      </c>
      <c r="O60" s="48">
        <f t="shared" si="6"/>
        <v>2997.395470038613</v>
      </c>
      <c r="P60" s="48">
        <f t="shared" si="7"/>
        <v>2968.944837787027</v>
      </c>
    </row>
    <row r="61" spans="2:16" ht="15">
      <c r="B61" s="42">
        <v>2016</v>
      </c>
      <c r="C61" s="8">
        <v>2350.68873714852</v>
      </c>
      <c r="D61" s="1">
        <v>2413.944736983216</v>
      </c>
      <c r="E61" s="1">
        <v>2362.214076719737</v>
      </c>
      <c r="F61" s="1">
        <v>2343.9729506931963</v>
      </c>
      <c r="G61" s="1">
        <v>2397.651376046336</v>
      </c>
      <c r="H61" s="1">
        <v>2371.389241602216</v>
      </c>
      <c r="I61" s="1">
        <v>2550.4012688386792</v>
      </c>
      <c r="J61" s="1">
        <v>2560.264856527975</v>
      </c>
      <c r="K61" s="1">
        <v>2648.771606927106</v>
      </c>
      <c r="L61" s="1">
        <v>2747.1686705574853</v>
      </c>
      <c r="M61" s="1">
        <v>2868.036165110113</v>
      </c>
      <c r="N61" s="1">
        <v>2887.485404480394</v>
      </c>
      <c r="O61" s="48">
        <f>AVERAGE(C61:N61)</f>
        <v>2541.832424302914</v>
      </c>
      <c r="P61" s="48">
        <f t="shared" si="7"/>
        <v>2509.6306131686624</v>
      </c>
    </row>
    <row r="62" spans="2:16" ht="15">
      <c r="B62" s="42">
        <v>2017</v>
      </c>
      <c r="C62" s="8">
        <v>3205.385266813884</v>
      </c>
      <c r="D62" s="1">
        <v>3231.6142840338425</v>
      </c>
      <c r="E62" s="1">
        <v>3388.5751115233643</v>
      </c>
      <c r="F62" s="1">
        <v>3425.8773718767907</v>
      </c>
      <c r="G62" s="1">
        <v>3446.093325803834</v>
      </c>
      <c r="H62" s="1">
        <v>3353.290689707407</v>
      </c>
      <c r="I62" s="1">
        <v>3198.922856391373</v>
      </c>
      <c r="J62" s="1">
        <v>3083.798120207768</v>
      </c>
      <c r="K62" s="1">
        <v>3121.7011899434056</v>
      </c>
      <c r="L62" s="1">
        <v>3047.4906813206317</v>
      </c>
      <c r="M62" s="1">
        <v>3041.147159024652</v>
      </c>
      <c r="N62" s="1">
        <v>3058.7368843984273</v>
      </c>
      <c r="O62" s="48">
        <f>AVERAGE(C62:N62)</f>
        <v>3216.8860784204485</v>
      </c>
      <c r="P62" s="48">
        <f t="shared" si="7"/>
        <v>3190.3522505405326</v>
      </c>
    </row>
    <row r="63" spans="2:16" s="16" customFormat="1" ht="15">
      <c r="B63" s="42">
        <v>2018</v>
      </c>
      <c r="C63" s="8">
        <v>2978.534076160157</v>
      </c>
      <c r="D63" s="1">
        <v>3048.7383586561114</v>
      </c>
      <c r="E63" s="1">
        <v>3058.791618463798</v>
      </c>
      <c r="F63" s="1">
        <v>3092.7994529294633</v>
      </c>
      <c r="G63" s="1">
        <v>3021.8617245767714</v>
      </c>
      <c r="H63" s="1">
        <v>3196.7092683243936</v>
      </c>
      <c r="I63" s="1">
        <v>3158.4457026060804</v>
      </c>
      <c r="J63" s="1">
        <v>3148.919094353347</v>
      </c>
      <c r="K63" s="1">
        <v>3003.871987168559</v>
      </c>
      <c r="L63" s="1">
        <v>2777.933873069969</v>
      </c>
      <c r="M63" s="1">
        <v>2737.7691113495766</v>
      </c>
      <c r="N63" s="1">
        <v>2758.5710089894906</v>
      </c>
      <c r="O63" s="48">
        <f>AVERAGE(C63:N63)</f>
        <v>2998.578773053976</v>
      </c>
      <c r="P63" s="48">
        <f t="shared" si="7"/>
        <v>2971.6834233768377</v>
      </c>
    </row>
    <row r="64" spans="2:16" s="51" customFormat="1" ht="15">
      <c r="B64" s="42" t="s">
        <v>67</v>
      </c>
      <c r="C64" s="60">
        <v>2901.971109976525</v>
      </c>
      <c r="D64" s="71">
        <v>2796.7060217875983</v>
      </c>
      <c r="E64" s="71">
        <v>2808.2142996360244</v>
      </c>
      <c r="F64" s="71">
        <v>2962.1682586395714</v>
      </c>
      <c r="G64" s="71">
        <v>2955.9946735308895</v>
      </c>
      <c r="H64" s="71">
        <v>3159.598219722873</v>
      </c>
      <c r="I64" s="71">
        <v>3334.8294700454367</v>
      </c>
      <c r="J64" s="71">
        <v>3284.4793980350105</v>
      </c>
      <c r="K64" s="71">
        <v>3090.2215203596384</v>
      </c>
      <c r="L64" s="71">
        <v>3010.2692255488937</v>
      </c>
      <c r="M64" s="71">
        <v>3123.478175498034</v>
      </c>
      <c r="N64" s="71">
        <v>3150.3552073066403</v>
      </c>
      <c r="O64" s="48">
        <f>AVERAGE(C64:N64)</f>
        <v>3048.190465007261</v>
      </c>
      <c r="P64" s="48">
        <f t="shared" si="7"/>
        <v>3067.9733448340685</v>
      </c>
    </row>
    <row r="65" spans="2:16" s="51" customFormat="1" ht="15.75" thickBot="1">
      <c r="B65" s="43" t="s">
        <v>73</v>
      </c>
      <c r="C65" s="68">
        <v>3178.6750228301157</v>
      </c>
      <c r="D65" s="20">
        <v>3218.518516701198</v>
      </c>
      <c r="E65" s="20">
        <v>3320.327705947312</v>
      </c>
      <c r="F65" s="20">
        <v>3220.3387478150767</v>
      </c>
      <c r="G65" s="20">
        <v>3020.667600066407</v>
      </c>
      <c r="H65" s="20">
        <v>2969.010445935974</v>
      </c>
      <c r="I65" s="20">
        <v>2838.15815850962</v>
      </c>
      <c r="J65" s="20">
        <v>3016.904054719542</v>
      </c>
      <c r="K65" s="20">
        <v>2999.7570032925164</v>
      </c>
      <c r="L65" s="20">
        <v>3018.990479073453</v>
      </c>
      <c r="M65" s="20">
        <v>3066.700525691933</v>
      </c>
      <c r="N65" s="20">
        <v>3086.331641303578</v>
      </c>
      <c r="O65" s="18">
        <f>AVERAGE(C65:N65)</f>
        <v>3079.531658490561</v>
      </c>
      <c r="P65" s="18">
        <f>O29/O47</f>
        <v>3055.295232710719</v>
      </c>
    </row>
    <row r="66" spans="2:15" ht="15">
      <c r="B66" s="49" t="s">
        <v>21</v>
      </c>
      <c r="H66" s="51"/>
      <c r="K66" s="51"/>
      <c r="N66" s="45"/>
      <c r="O66" s="17"/>
    </row>
    <row r="67" spans="1:8" ht="15">
      <c r="A67" s="3"/>
      <c r="B67" s="44"/>
      <c r="H67" s="3"/>
    </row>
    <row r="78" ht="15">
      <c r="A78" s="3"/>
    </row>
  </sheetData>
  <sheetProtection/>
  <mergeCells count="4">
    <mergeCell ref="G11:J11"/>
    <mergeCell ref="G31:J31"/>
    <mergeCell ref="G13:J13"/>
    <mergeCell ref="G49:J49"/>
  </mergeCells>
  <hyperlinks>
    <hyperlink ref="K11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14 O25:P25 O26 O34:O45 O27:P27 O52:O63 O16:O24" formulaRange="1"/>
    <ignoredError sqref="B28:B29 B64:B65 B46:B4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79"/>
  <sheetViews>
    <sheetView showGridLines="0" zoomScalePageLayoutView="0" workbookViewId="0" topLeftCell="A16">
      <selection activeCell="J49" sqref="J49"/>
    </sheetView>
  </sheetViews>
  <sheetFormatPr defaultColWidth="11.421875" defaultRowHeight="15"/>
  <cols>
    <col min="1" max="1" width="4.28125" style="16" customWidth="1"/>
    <col min="2" max="2" width="7.57421875" style="16" customWidth="1"/>
    <col min="3" max="3" width="20.8515625" style="16" customWidth="1"/>
    <col min="4" max="4" width="19.00390625" style="16" bestFit="1" customWidth="1"/>
    <col min="5" max="5" width="16.421875" style="16" customWidth="1"/>
    <col min="6" max="6" width="19.00390625" style="16" bestFit="1" customWidth="1"/>
    <col min="7" max="7" width="16.28125" style="16" customWidth="1"/>
    <col min="8" max="8" width="19.00390625" style="16" bestFit="1" customWidth="1"/>
    <col min="9" max="9" width="15.421875" style="16" customWidth="1"/>
    <col min="10" max="10" width="19.00390625" style="16" bestFit="1" customWidth="1"/>
    <col min="11" max="11" width="16.00390625" style="16" customWidth="1"/>
    <col min="12" max="12" width="16.421875" style="16" customWidth="1"/>
    <col min="13" max="16384" width="11.421875" style="16" customWidth="1"/>
  </cols>
  <sheetData>
    <row r="1" spans="8:13" s="51" customFormat="1" ht="15">
      <c r="H1" s="52"/>
      <c r="I1" s="52"/>
      <c r="J1" s="52"/>
      <c r="K1" s="52"/>
      <c r="L1" s="52"/>
      <c r="M1" s="52"/>
    </row>
    <row r="2" spans="8:13" ht="15">
      <c r="H2" s="53"/>
      <c r="I2" s="54"/>
      <c r="J2" s="54"/>
      <c r="K2" s="54"/>
      <c r="L2" s="54"/>
      <c r="M2" s="54"/>
    </row>
    <row r="3" spans="8:13" ht="15">
      <c r="H3" s="53"/>
      <c r="I3" s="54"/>
      <c r="J3" s="54"/>
      <c r="K3" s="54"/>
      <c r="L3" s="54"/>
      <c r="M3" s="54"/>
    </row>
    <row r="4" spans="8:13" ht="15">
      <c r="H4" s="53"/>
      <c r="I4" s="54"/>
      <c r="J4" s="54"/>
      <c r="K4" s="54"/>
      <c r="L4" s="54"/>
      <c r="M4" s="54"/>
    </row>
    <row r="5" spans="8:13" ht="15">
      <c r="H5" s="53"/>
      <c r="I5" s="54"/>
      <c r="J5" s="54"/>
      <c r="K5" s="54"/>
      <c r="L5" s="54"/>
      <c r="M5" s="54"/>
    </row>
    <row r="6" spans="8:13" ht="15">
      <c r="H6" s="53"/>
      <c r="I6" s="54"/>
      <c r="J6" s="54"/>
      <c r="K6" s="54"/>
      <c r="L6" s="54"/>
      <c r="M6" s="54"/>
    </row>
    <row r="7" spans="9:10" ht="15">
      <c r="I7" s="54"/>
      <c r="J7" s="54"/>
    </row>
    <row r="8" spans="9:10" ht="15">
      <c r="I8" s="54"/>
      <c r="J8" s="54"/>
    </row>
    <row r="9" spans="2:10" ht="15">
      <c r="B9" s="104" t="s">
        <v>74</v>
      </c>
      <c r="I9" s="54"/>
      <c r="J9" s="54"/>
    </row>
    <row r="10" ht="15.75" thickBot="1"/>
    <row r="11" spans="6:8" ht="15.75" thickBot="1">
      <c r="F11" s="105" t="s">
        <v>72</v>
      </c>
      <c r="G11" s="115"/>
      <c r="H11" s="116"/>
    </row>
    <row r="12" ht="15.75" thickBot="1"/>
    <row r="13" spans="3:12" s="55" customFormat="1" ht="15.75" thickBot="1">
      <c r="C13" s="111" t="s">
        <v>22</v>
      </c>
      <c r="D13" s="112"/>
      <c r="E13" s="111" t="s">
        <v>23</v>
      </c>
      <c r="F13" s="112"/>
      <c r="G13" s="111" t="s">
        <v>24</v>
      </c>
      <c r="H13" s="112"/>
      <c r="I13" s="111" t="s">
        <v>25</v>
      </c>
      <c r="J13" s="112"/>
      <c r="K13" s="111" t="s">
        <v>26</v>
      </c>
      <c r="L13" s="112"/>
    </row>
    <row r="14" spans="2:12" ht="42" customHeight="1" thickBot="1">
      <c r="B14" s="56" t="s">
        <v>27</v>
      </c>
      <c r="C14" s="57" t="s">
        <v>28</v>
      </c>
      <c r="D14" s="58" t="s">
        <v>29</v>
      </c>
      <c r="E14" s="57" t="s">
        <v>28</v>
      </c>
      <c r="F14" s="58" t="s">
        <v>29</v>
      </c>
      <c r="G14" s="57" t="s">
        <v>28</v>
      </c>
      <c r="H14" s="58" t="s">
        <v>29</v>
      </c>
      <c r="I14" s="57" t="s">
        <v>28</v>
      </c>
      <c r="J14" s="58" t="s">
        <v>29</v>
      </c>
      <c r="K14" s="57" t="s">
        <v>30</v>
      </c>
      <c r="L14" s="58" t="s">
        <v>29</v>
      </c>
    </row>
    <row r="15" spans="2:12" ht="15">
      <c r="B15" s="59">
        <v>2007</v>
      </c>
      <c r="C15" s="60">
        <v>6187.998</v>
      </c>
      <c r="D15" s="51"/>
      <c r="E15" s="60">
        <v>5632.454</v>
      </c>
      <c r="F15" s="51"/>
      <c r="G15" s="60">
        <v>12360.734</v>
      </c>
      <c r="H15" s="51"/>
      <c r="I15" s="60">
        <v>8414.484</v>
      </c>
      <c r="J15" s="51"/>
      <c r="K15" s="61">
        <v>32595.67</v>
      </c>
      <c r="L15" s="62"/>
    </row>
    <row r="16" spans="2:12" ht="15">
      <c r="B16" s="63">
        <v>2008</v>
      </c>
      <c r="C16" s="60">
        <v>4892.68</v>
      </c>
      <c r="D16" s="64">
        <f aca="true" t="shared" si="0" ref="D16:D28">C16/C15-1</f>
        <v>-0.20932747554217046</v>
      </c>
      <c r="E16" s="60">
        <v>8824.875</v>
      </c>
      <c r="F16" s="64">
        <f>E16/E15-1</f>
        <v>0.5667904256297522</v>
      </c>
      <c r="G16" s="60">
        <v>11345</v>
      </c>
      <c r="H16" s="64">
        <f>G16/G15-1</f>
        <v>-0.0821742462866688</v>
      </c>
      <c r="I16" s="60">
        <v>9754.92</v>
      </c>
      <c r="J16" s="64">
        <f aca="true" t="shared" si="1" ref="J16:J26">I16/I15-1</f>
        <v>0.15930103378888116</v>
      </c>
      <c r="K16" s="60">
        <v>34817.475</v>
      </c>
      <c r="L16" s="64">
        <f aca="true" t="shared" si="2" ref="L16:L27">K16/K15-1</f>
        <v>0.06816258110356377</v>
      </c>
    </row>
    <row r="17" spans="2:12" ht="15">
      <c r="B17" s="63">
        <v>2009</v>
      </c>
      <c r="C17" s="60">
        <v>7666.999999999995</v>
      </c>
      <c r="D17" s="64">
        <f t="shared" si="0"/>
        <v>0.5670348357137591</v>
      </c>
      <c r="E17" s="60">
        <v>10345.08476</v>
      </c>
      <c r="F17" s="64">
        <f aca="true" t="shared" si="3" ref="F17:H25">E17/E16-1</f>
        <v>0.17226416918086662</v>
      </c>
      <c r="G17" s="60">
        <v>16963.588000000003</v>
      </c>
      <c r="H17" s="64">
        <f t="shared" si="3"/>
        <v>0.49524795063904836</v>
      </c>
      <c r="I17" s="60">
        <v>16677.088</v>
      </c>
      <c r="J17" s="64">
        <f t="shared" si="1"/>
        <v>0.7096078696698691</v>
      </c>
      <c r="K17" s="60">
        <v>51652.76076000003</v>
      </c>
      <c r="L17" s="65">
        <f t="shared" si="2"/>
        <v>0.48352977233415206</v>
      </c>
    </row>
    <row r="18" spans="2:12" ht="15">
      <c r="B18" s="63">
        <v>2010</v>
      </c>
      <c r="C18" s="60">
        <v>13122.025000000001</v>
      </c>
      <c r="D18" s="64">
        <f t="shared" si="0"/>
        <v>0.7114940654754154</v>
      </c>
      <c r="E18" s="60">
        <v>14530.75</v>
      </c>
      <c r="F18" s="64">
        <f t="shared" si="3"/>
        <v>0.4046042480177805</v>
      </c>
      <c r="G18" s="60">
        <v>13811</v>
      </c>
      <c r="H18" s="64">
        <f t="shared" si="3"/>
        <v>-0.18584440980292627</v>
      </c>
      <c r="I18" s="60">
        <v>18570.578</v>
      </c>
      <c r="J18" s="64">
        <f t="shared" si="1"/>
        <v>0.11353840670505555</v>
      </c>
      <c r="K18" s="60">
        <v>60034.353</v>
      </c>
      <c r="L18" s="65">
        <f t="shared" si="2"/>
        <v>0.16226803982354987</v>
      </c>
    </row>
    <row r="19" spans="2:12" ht="15">
      <c r="B19" s="63">
        <v>2011</v>
      </c>
      <c r="C19" s="60">
        <v>12188.75</v>
      </c>
      <c r="D19" s="66">
        <f t="shared" si="0"/>
        <v>-0.07112278783190862</v>
      </c>
      <c r="E19" s="60">
        <v>12360.6</v>
      </c>
      <c r="F19" s="66">
        <f t="shared" si="3"/>
        <v>-0.14934879479724028</v>
      </c>
      <c r="G19" s="60">
        <v>13314</v>
      </c>
      <c r="H19" s="66">
        <f t="shared" si="3"/>
        <v>-0.03598580841358334</v>
      </c>
      <c r="I19" s="60">
        <v>11467.1</v>
      </c>
      <c r="J19" s="66">
        <f t="shared" si="1"/>
        <v>-0.38251248830273354</v>
      </c>
      <c r="K19" s="60">
        <v>49330.45</v>
      </c>
      <c r="L19" s="65">
        <f t="shared" si="2"/>
        <v>-0.17829629978689043</v>
      </c>
    </row>
    <row r="20" spans="2:12" ht="15">
      <c r="B20" s="63">
        <v>2012</v>
      </c>
      <c r="C20" s="60">
        <v>15065.15</v>
      </c>
      <c r="D20" s="66">
        <f t="shared" si="0"/>
        <v>0.2359881037842273</v>
      </c>
      <c r="E20" s="60">
        <v>9980</v>
      </c>
      <c r="F20" s="66">
        <f t="shared" si="3"/>
        <v>-0.19259582868145564</v>
      </c>
      <c r="G20" s="60">
        <v>20506.3</v>
      </c>
      <c r="H20" s="66">
        <f t="shared" si="3"/>
        <v>0.5402057984076911</v>
      </c>
      <c r="I20" s="60">
        <v>12483.75</v>
      </c>
      <c r="J20" s="66">
        <f t="shared" si="1"/>
        <v>0.08865798676212822</v>
      </c>
      <c r="K20" s="60">
        <v>58035.200000000004</v>
      </c>
      <c r="L20" s="65">
        <f t="shared" si="2"/>
        <v>0.17645794838684847</v>
      </c>
    </row>
    <row r="21" spans="2:12" ht="15">
      <c r="B21" s="63">
        <v>2013</v>
      </c>
      <c r="C21" s="60">
        <v>16324.5</v>
      </c>
      <c r="D21" s="66">
        <f t="shared" si="0"/>
        <v>0.08359359183280612</v>
      </c>
      <c r="E21" s="60">
        <v>11408.5</v>
      </c>
      <c r="F21" s="66">
        <f t="shared" si="3"/>
        <v>0.1431362725450902</v>
      </c>
      <c r="G21" s="60">
        <v>25400.475</v>
      </c>
      <c r="H21" s="66">
        <f t="shared" si="3"/>
        <v>0.23866689749003966</v>
      </c>
      <c r="I21" s="60">
        <v>21608.6</v>
      </c>
      <c r="J21" s="66">
        <f t="shared" si="1"/>
        <v>0.7309382196855911</v>
      </c>
      <c r="K21" s="60">
        <v>74742.07500000001</v>
      </c>
      <c r="L21" s="65">
        <f t="shared" si="2"/>
        <v>0.28787485870644036</v>
      </c>
    </row>
    <row r="22" spans="2:12" ht="15">
      <c r="B22" s="63">
        <v>2014</v>
      </c>
      <c r="C22" s="60">
        <v>21696.5</v>
      </c>
      <c r="D22" s="66">
        <f t="shared" si="0"/>
        <v>0.3290759288186469</v>
      </c>
      <c r="E22" s="60">
        <v>18780</v>
      </c>
      <c r="F22" s="66">
        <f t="shared" si="3"/>
        <v>0.6461410351930579</v>
      </c>
      <c r="G22" s="60">
        <v>8263.5</v>
      </c>
      <c r="H22" s="66">
        <f t="shared" si="3"/>
        <v>-0.674671438230978</v>
      </c>
      <c r="I22" s="60">
        <v>9661.9</v>
      </c>
      <c r="J22" s="66">
        <f t="shared" si="1"/>
        <v>-0.552867839656433</v>
      </c>
      <c r="K22" s="60">
        <v>58401.9</v>
      </c>
      <c r="L22" s="65">
        <f t="shared" si="2"/>
        <v>-0.21862083705864477</v>
      </c>
    </row>
    <row r="23" spans="2:12" ht="15">
      <c r="B23" s="63">
        <v>2015</v>
      </c>
      <c r="C23" s="60">
        <v>17149.25</v>
      </c>
      <c r="D23" s="66">
        <f t="shared" si="0"/>
        <v>-0.2095844951950776</v>
      </c>
      <c r="E23" s="60">
        <v>26064.25</v>
      </c>
      <c r="F23" s="66">
        <f t="shared" si="3"/>
        <v>0.38787273695420654</v>
      </c>
      <c r="G23" s="60">
        <v>25619.25</v>
      </c>
      <c r="H23" s="66">
        <f t="shared" si="3"/>
        <v>2.100290433835542</v>
      </c>
      <c r="I23" s="60">
        <v>27576</v>
      </c>
      <c r="J23" s="66">
        <f t="shared" si="1"/>
        <v>1.8540970202548155</v>
      </c>
      <c r="K23" s="60">
        <v>96408.75</v>
      </c>
      <c r="L23" s="65">
        <f t="shared" si="2"/>
        <v>0.6507810533561407</v>
      </c>
    </row>
    <row r="24" spans="2:12" ht="15">
      <c r="B24" s="63">
        <v>2016</v>
      </c>
      <c r="C24" s="60">
        <v>24942.95</v>
      </c>
      <c r="D24" s="66">
        <f t="shared" si="0"/>
        <v>0.45446302316427833</v>
      </c>
      <c r="E24" s="60">
        <v>47401.75</v>
      </c>
      <c r="F24" s="66">
        <f t="shared" si="3"/>
        <v>0.8186500666621905</v>
      </c>
      <c r="G24" s="60">
        <v>31200.65</v>
      </c>
      <c r="H24" s="66">
        <f t="shared" si="3"/>
        <v>0.21785961727997516</v>
      </c>
      <c r="I24" s="60">
        <v>23154.700000000015</v>
      </c>
      <c r="J24" s="66">
        <f t="shared" si="1"/>
        <v>-0.16033144763562468</v>
      </c>
      <c r="K24" s="60">
        <v>126700.04999999992</v>
      </c>
      <c r="L24" s="65">
        <f t="shared" si="2"/>
        <v>0.3141965848535524</v>
      </c>
    </row>
    <row r="25" spans="2:12" ht="15">
      <c r="B25" s="63">
        <v>2017</v>
      </c>
      <c r="C25" s="60">
        <v>25311.800000000007</v>
      </c>
      <c r="D25" s="66">
        <f t="shared" si="0"/>
        <v>0.014787745635540528</v>
      </c>
      <c r="E25" s="60">
        <v>21338.4</v>
      </c>
      <c r="F25" s="66">
        <f t="shared" si="3"/>
        <v>-0.5498394046633299</v>
      </c>
      <c r="G25" s="60">
        <v>20532.425</v>
      </c>
      <c r="H25" s="66">
        <f t="shared" si="3"/>
        <v>-0.3419231650622664</v>
      </c>
      <c r="I25" s="60">
        <v>40782.659999999996</v>
      </c>
      <c r="J25" s="66">
        <f t="shared" si="1"/>
        <v>0.7613123901410932</v>
      </c>
      <c r="K25" s="60">
        <v>107965.285</v>
      </c>
      <c r="L25" s="65">
        <f t="shared" si="2"/>
        <v>-0.147867068718599</v>
      </c>
    </row>
    <row r="26" spans="2:12" s="51" customFormat="1" ht="15">
      <c r="B26" s="63">
        <v>2018</v>
      </c>
      <c r="C26" s="60">
        <v>24500.927</v>
      </c>
      <c r="D26" s="66">
        <f t="shared" si="0"/>
        <v>-0.03203537480542695</v>
      </c>
      <c r="E26" s="60">
        <v>28781.71</v>
      </c>
      <c r="F26" s="66">
        <f>E26/E25-1</f>
        <v>0.348822310951149</v>
      </c>
      <c r="G26" s="60">
        <v>40099.169499999996</v>
      </c>
      <c r="H26" s="66">
        <f>G26/G25-1</f>
        <v>0.95296802496539</v>
      </c>
      <c r="I26" s="60">
        <v>49564.56</v>
      </c>
      <c r="J26" s="66">
        <f t="shared" si="1"/>
        <v>0.21533416407855688</v>
      </c>
      <c r="K26" s="60">
        <v>142946.3665</v>
      </c>
      <c r="L26" s="65">
        <f t="shared" si="2"/>
        <v>0.3240030487577559</v>
      </c>
    </row>
    <row r="27" spans="2:12" s="51" customFormat="1" ht="15">
      <c r="B27" s="63">
        <v>2019</v>
      </c>
      <c r="C27" s="60">
        <v>29062.569</v>
      </c>
      <c r="D27" s="66">
        <f t="shared" si="0"/>
        <v>0.18618242485274128</v>
      </c>
      <c r="E27" s="60">
        <v>30804.933999999997</v>
      </c>
      <c r="F27" s="66">
        <f>E27/E26-1</f>
        <v>0.07029547584212326</v>
      </c>
      <c r="G27" s="60">
        <v>36677.004499999995</v>
      </c>
      <c r="H27" s="66">
        <f>G27/G26-1</f>
        <v>-0.085342540573066</v>
      </c>
      <c r="I27" s="60">
        <v>34925.70015</v>
      </c>
      <c r="J27" s="66">
        <f>I27/I26-1</f>
        <v>-0.2953493352911839</v>
      </c>
      <c r="K27" s="60">
        <v>131470.20764999997</v>
      </c>
      <c r="L27" s="65">
        <f t="shared" si="2"/>
        <v>-0.08028296997671525</v>
      </c>
    </row>
    <row r="28" spans="2:12" s="51" customFormat="1" ht="15.75" thickBot="1">
      <c r="B28" s="67">
        <v>2020</v>
      </c>
      <c r="C28" s="68">
        <v>28683.142850000004</v>
      </c>
      <c r="D28" s="69">
        <f t="shared" si="0"/>
        <v>-0.013055492444594141</v>
      </c>
      <c r="E28" s="68">
        <v>33981.99775</v>
      </c>
      <c r="F28" s="69">
        <f>E28/E27-1</f>
        <v>0.10313489877952686</v>
      </c>
      <c r="G28" s="68">
        <v>45465.077750000004</v>
      </c>
      <c r="H28" s="69">
        <f>G28/G27-1</f>
        <v>0.23960716993668352</v>
      </c>
      <c r="I28" s="68">
        <v>38551.515</v>
      </c>
      <c r="J28" s="69">
        <f>I28/I27-1</f>
        <v>0.10381509416927193</v>
      </c>
      <c r="K28" s="68">
        <v>146681.73334999994</v>
      </c>
      <c r="L28" s="69">
        <f>K28/K27-1</f>
        <v>0.11570321498613656</v>
      </c>
    </row>
    <row r="29" spans="3:9" ht="15">
      <c r="C29" s="70" t="s">
        <v>21</v>
      </c>
      <c r="E29" s="50"/>
      <c r="F29" s="54"/>
      <c r="G29" s="54"/>
      <c r="H29" s="54"/>
      <c r="I29" s="54"/>
    </row>
    <row r="30" ht="15.75" thickBot="1"/>
    <row r="31" spans="3:12" s="55" customFormat="1" ht="15.75" thickBot="1">
      <c r="C31" s="111" t="s">
        <v>22</v>
      </c>
      <c r="D31" s="112"/>
      <c r="E31" s="111" t="s">
        <v>23</v>
      </c>
      <c r="F31" s="112"/>
      <c r="G31" s="111" t="s">
        <v>24</v>
      </c>
      <c r="H31" s="112"/>
      <c r="I31" s="111" t="s">
        <v>25</v>
      </c>
      <c r="J31" s="112"/>
      <c r="K31" s="111" t="s">
        <v>26</v>
      </c>
      <c r="L31" s="112"/>
    </row>
    <row r="32" spans="2:12" ht="48" customHeight="1" thickBot="1">
      <c r="B32" s="56" t="s">
        <v>27</v>
      </c>
      <c r="C32" s="102" t="s">
        <v>69</v>
      </c>
      <c r="D32" s="58" t="s">
        <v>29</v>
      </c>
      <c r="E32" s="102" t="s">
        <v>69</v>
      </c>
      <c r="F32" s="58" t="s">
        <v>29</v>
      </c>
      <c r="G32" s="102" t="s">
        <v>69</v>
      </c>
      <c r="H32" s="58" t="s">
        <v>29</v>
      </c>
      <c r="I32" s="102" t="s">
        <v>69</v>
      </c>
      <c r="J32" s="58" t="s">
        <v>29</v>
      </c>
      <c r="K32" s="57" t="s">
        <v>69</v>
      </c>
      <c r="L32" s="58" t="s">
        <v>29</v>
      </c>
    </row>
    <row r="33" spans="2:12" ht="15">
      <c r="B33" s="59">
        <v>2007</v>
      </c>
      <c r="C33" s="61">
        <v>2316.0981952482853</v>
      </c>
      <c r="D33" s="62"/>
      <c r="E33" s="71">
        <v>2672.3871637478087</v>
      </c>
      <c r="G33" s="60">
        <v>2969.971114174935</v>
      </c>
      <c r="H33" s="72"/>
      <c r="I33" s="60">
        <v>3464.06221700582</v>
      </c>
      <c r="J33" s="72"/>
      <c r="K33" s="61">
        <v>2921.965641448697</v>
      </c>
      <c r="L33" s="62"/>
    </row>
    <row r="34" spans="2:12" ht="15">
      <c r="B34" s="63">
        <v>2008</v>
      </c>
      <c r="C34" s="60">
        <v>4281.424276674542</v>
      </c>
      <c r="D34" s="64">
        <f aca="true" t="shared" si="4" ref="D34:D46">C34/C33-1</f>
        <v>0.8485504135611894</v>
      </c>
      <c r="E34" s="71">
        <v>4521.345012818879</v>
      </c>
      <c r="F34" s="64">
        <f aca="true" t="shared" si="5" ref="F34:F45">E34/E33-1</f>
        <v>0.6918749925733272</v>
      </c>
      <c r="G34" s="60">
        <v>4403.173763772588</v>
      </c>
      <c r="H34" s="64">
        <f aca="true" t="shared" si="6" ref="H34:H43">G34/G33-1</f>
        <v>0.4825645080375809</v>
      </c>
      <c r="I34" s="60">
        <v>3198.0316681223435</v>
      </c>
      <c r="J34" s="64">
        <f aca="true" t="shared" si="7" ref="J34:J45">I34/I33-1</f>
        <v>-0.07679727794075863</v>
      </c>
      <c r="K34" s="60">
        <v>4078.3684896736486</v>
      </c>
      <c r="L34" s="64">
        <f aca="true" t="shared" si="8" ref="L34:L45">K34/K33-1</f>
        <v>0.3957619596278388</v>
      </c>
    </row>
    <row r="35" spans="2:12" ht="15">
      <c r="B35" s="63">
        <v>2009</v>
      </c>
      <c r="C35" s="60">
        <v>1824.811792095996</v>
      </c>
      <c r="D35" s="64">
        <f t="shared" si="4"/>
        <v>-0.5737839386678678</v>
      </c>
      <c r="E35" s="71">
        <v>2156.6975638776694</v>
      </c>
      <c r="F35" s="64">
        <f t="shared" si="5"/>
        <v>-0.5229964628306358</v>
      </c>
      <c r="G35" s="60">
        <v>2253.0352269814616</v>
      </c>
      <c r="H35" s="64">
        <f t="shared" si="6"/>
        <v>-0.4883156223543885</v>
      </c>
      <c r="I35" s="60">
        <v>2523.6324429060996</v>
      </c>
      <c r="J35" s="64">
        <f t="shared" si="7"/>
        <v>-0.2108794706251934</v>
      </c>
      <c r="K35" s="60">
        <v>2257.545406368711</v>
      </c>
      <c r="L35" s="64">
        <f t="shared" si="8"/>
        <v>-0.4464586973725466</v>
      </c>
    </row>
    <row r="36" spans="2:12" ht="15">
      <c r="B36" s="63">
        <v>2010</v>
      </c>
      <c r="C36" s="60">
        <v>2895.9811210541056</v>
      </c>
      <c r="D36" s="64">
        <f t="shared" si="4"/>
        <v>0.5870026342430386</v>
      </c>
      <c r="E36" s="71">
        <v>3289.907384684204</v>
      </c>
      <c r="F36" s="64">
        <f t="shared" si="5"/>
        <v>0.5254375206735344</v>
      </c>
      <c r="G36" s="60">
        <v>3545.4568090652383</v>
      </c>
      <c r="H36" s="64">
        <f t="shared" si="6"/>
        <v>0.5736357632611533</v>
      </c>
      <c r="I36" s="60">
        <v>3581.7244891354485</v>
      </c>
      <c r="J36" s="64">
        <f t="shared" si="7"/>
        <v>0.4192734362738253</v>
      </c>
      <c r="K36" s="60">
        <v>3352.8629248323873</v>
      </c>
      <c r="L36" s="64">
        <f t="shared" si="8"/>
        <v>0.48518072565614867</v>
      </c>
    </row>
    <row r="37" spans="2:12" ht="15">
      <c r="B37" s="63">
        <v>2011</v>
      </c>
      <c r="C37" s="60">
        <v>3835.8830823505277</v>
      </c>
      <c r="D37" s="66">
        <f t="shared" si="4"/>
        <v>0.324553897973723</v>
      </c>
      <c r="E37" s="60">
        <v>4738.789496464573</v>
      </c>
      <c r="F37" s="66">
        <f t="shared" si="5"/>
        <v>0.44040209719139134</v>
      </c>
      <c r="G37" s="60">
        <v>4450.628395673726</v>
      </c>
      <c r="H37" s="66">
        <f t="shared" si="6"/>
        <v>0.2553046434789701</v>
      </c>
      <c r="I37" s="60">
        <v>4134.199558737607</v>
      </c>
      <c r="J37" s="66">
        <f t="shared" si="7"/>
        <v>0.1542483435780717</v>
      </c>
      <c r="K37" s="60">
        <v>4297.383210370067</v>
      </c>
      <c r="L37" s="65">
        <f t="shared" si="8"/>
        <v>0.2817056070328008</v>
      </c>
    </row>
    <row r="38" spans="2:12" ht="15">
      <c r="B38" s="63">
        <v>2012</v>
      </c>
      <c r="C38" s="60">
        <v>3957.101022558687</v>
      </c>
      <c r="D38" s="66">
        <f t="shared" si="4"/>
        <v>0.03160105185841067</v>
      </c>
      <c r="E38" s="60">
        <v>4032.2832725450903</v>
      </c>
      <c r="F38" s="66">
        <f t="shared" si="5"/>
        <v>-0.14909002065750743</v>
      </c>
      <c r="G38" s="60">
        <v>3576.3278236444426</v>
      </c>
      <c r="H38" s="66">
        <f t="shared" si="6"/>
        <v>-0.19644429826564613</v>
      </c>
      <c r="I38" s="60">
        <v>3444.3851166516447</v>
      </c>
      <c r="J38" s="66">
        <f t="shared" si="7"/>
        <v>-0.16685562278386956</v>
      </c>
      <c r="K38" s="60">
        <v>3725.1978364854504</v>
      </c>
      <c r="L38" s="65">
        <f t="shared" si="8"/>
        <v>-0.13314739362872485</v>
      </c>
    </row>
    <row r="39" spans="2:12" ht="15">
      <c r="B39" s="63">
        <v>2013</v>
      </c>
      <c r="C39" s="60">
        <v>3858.7469943949272</v>
      </c>
      <c r="D39" s="66">
        <f t="shared" si="4"/>
        <v>-0.024855071326979505</v>
      </c>
      <c r="E39" s="60">
        <v>4190.9959214620685</v>
      </c>
      <c r="F39" s="66">
        <f t="shared" si="5"/>
        <v>0.03936049086571303</v>
      </c>
      <c r="G39" s="60">
        <v>4754.147857864863</v>
      </c>
      <c r="H39" s="66">
        <f t="shared" si="6"/>
        <v>0.32933782703962744</v>
      </c>
      <c r="I39" s="60">
        <v>4984.686093962589</v>
      </c>
      <c r="J39" s="66">
        <f t="shared" si="7"/>
        <v>0.44719185722422994</v>
      </c>
      <c r="K39" s="60">
        <v>4539.274485221342</v>
      </c>
      <c r="L39" s="65">
        <f t="shared" si="8"/>
        <v>0.2185324604139507</v>
      </c>
    </row>
    <row r="40" spans="2:12" ht="15">
      <c r="B40" s="63">
        <v>2014</v>
      </c>
      <c r="C40" s="60">
        <v>5040.924229253569</v>
      </c>
      <c r="D40" s="66">
        <f t="shared" si="4"/>
        <v>0.3063629817077482</v>
      </c>
      <c r="E40" s="60">
        <v>5144.219232161875</v>
      </c>
      <c r="F40" s="66">
        <f t="shared" si="5"/>
        <v>0.22744553527679545</v>
      </c>
      <c r="G40" s="60">
        <v>4737.1885266533545</v>
      </c>
      <c r="H40" s="66">
        <f t="shared" si="6"/>
        <v>-0.0035672704590902216</v>
      </c>
      <c r="I40" s="60">
        <v>4050.7901758453304</v>
      </c>
      <c r="J40" s="66">
        <f t="shared" si="7"/>
        <v>-0.18735300488598194</v>
      </c>
      <c r="K40" s="60">
        <v>4867.357683739743</v>
      </c>
      <c r="L40" s="65">
        <f t="shared" si="8"/>
        <v>0.07227657185890646</v>
      </c>
    </row>
    <row r="41" spans="2:12" ht="15">
      <c r="B41" s="63">
        <v>2015</v>
      </c>
      <c r="C41" s="60">
        <v>2827.86056649708</v>
      </c>
      <c r="D41" s="66">
        <f t="shared" si="4"/>
        <v>-0.43901942622220025</v>
      </c>
      <c r="E41" s="60">
        <v>2817.6265190826502</v>
      </c>
      <c r="F41" s="66">
        <f t="shared" si="5"/>
        <v>-0.4522732426591132</v>
      </c>
      <c r="G41" s="60">
        <v>3016.091048332798</v>
      </c>
      <c r="H41" s="66">
        <f t="shared" si="6"/>
        <v>-0.36331623042590777</v>
      </c>
      <c r="I41" s="60">
        <v>3155.9058681462147</v>
      </c>
      <c r="J41" s="66">
        <f t="shared" si="7"/>
        <v>-0.22091598647475452</v>
      </c>
      <c r="K41" s="60">
        <v>2968.944837787026</v>
      </c>
      <c r="L41" s="65">
        <f t="shared" si="8"/>
        <v>-0.39002945115266474</v>
      </c>
    </row>
    <row r="42" spans="2:12" ht="15">
      <c r="B42" s="63">
        <v>2016</v>
      </c>
      <c r="C42" s="60">
        <v>2380.060599087117</v>
      </c>
      <c r="D42" s="66">
        <f t="shared" si="4"/>
        <v>-0.15835291623471393</v>
      </c>
      <c r="E42" s="60">
        <v>2368.6334069944724</v>
      </c>
      <c r="F42" s="66">
        <f t="shared" si="5"/>
        <v>-0.15935153543144498</v>
      </c>
      <c r="G42" s="60">
        <v>2587.1485529948905</v>
      </c>
      <c r="H42" s="66">
        <f t="shared" si="6"/>
        <v>-0.14221801943777979</v>
      </c>
      <c r="I42" s="60">
        <v>2833.399117673733</v>
      </c>
      <c r="J42" s="66">
        <f t="shared" si="7"/>
        <v>-0.1021914987160003</v>
      </c>
      <c r="K42" s="60">
        <v>2509.630613168672</v>
      </c>
      <c r="L42" s="65">
        <f t="shared" si="8"/>
        <v>-0.15470621709520027</v>
      </c>
    </row>
    <row r="43" spans="2:12" ht="15">
      <c r="B43" s="63">
        <v>2017</v>
      </c>
      <c r="C43" s="60">
        <v>3286.795266634533</v>
      </c>
      <c r="D43" s="66">
        <f t="shared" si="4"/>
        <v>0.3809712525366782</v>
      </c>
      <c r="E43" s="60">
        <v>3403.3950399280184</v>
      </c>
      <c r="F43" s="66">
        <f t="shared" si="5"/>
        <v>0.43686018692379314</v>
      </c>
      <c r="G43" s="60">
        <v>3133.8206802167783</v>
      </c>
      <c r="H43" s="66">
        <f t="shared" si="6"/>
        <v>0.21130295227502827</v>
      </c>
      <c r="I43" s="60">
        <v>3047.4874064124324</v>
      </c>
      <c r="J43" s="66">
        <f t="shared" si="7"/>
        <v>0.07555881817118282</v>
      </c>
      <c r="K43" s="60">
        <v>3190.3522505405317</v>
      </c>
      <c r="L43" s="65">
        <f t="shared" si="8"/>
        <v>0.27124375746770846</v>
      </c>
    </row>
    <row r="44" spans="2:12" ht="15">
      <c r="B44" s="63">
        <v>2018</v>
      </c>
      <c r="C44" s="60">
        <v>3038.9966755135433</v>
      </c>
      <c r="D44" s="66">
        <f t="shared" si="4"/>
        <v>-0.07539215893258833</v>
      </c>
      <c r="E44" s="60">
        <v>3097.826480080575</v>
      </c>
      <c r="F44" s="66">
        <f t="shared" si="5"/>
        <v>-0.08978345336423421</v>
      </c>
      <c r="G44" s="60">
        <v>3103.4033939281435</v>
      </c>
      <c r="H44" s="66">
        <f>G44/G43-1</f>
        <v>-0.009706134904480468</v>
      </c>
      <c r="I44" s="60">
        <v>2758.5934377305066</v>
      </c>
      <c r="J44" s="66">
        <f t="shared" si="7"/>
        <v>-0.09479742822695303</v>
      </c>
      <c r="K44" s="60">
        <v>2971.6834233768363</v>
      </c>
      <c r="L44" s="65">
        <f t="shared" si="8"/>
        <v>-0.06854065319171165</v>
      </c>
    </row>
    <row r="45" spans="2:12" s="51" customFormat="1" ht="15">
      <c r="B45" s="63">
        <v>2019</v>
      </c>
      <c r="C45" s="60">
        <v>2841.3510481471912</v>
      </c>
      <c r="D45" s="66">
        <f t="shared" si="4"/>
        <v>-0.06503647370162158</v>
      </c>
      <c r="E45" s="60">
        <v>3023.0265612645017</v>
      </c>
      <c r="F45" s="66">
        <f t="shared" si="5"/>
        <v>-0.02414593564134293</v>
      </c>
      <c r="G45" s="60">
        <v>3252.5151433781903</v>
      </c>
      <c r="H45" s="66">
        <f>G45/G44-1</f>
        <v>0.04804781413263459</v>
      </c>
      <c r="I45" s="60">
        <v>3102.3998117329097</v>
      </c>
      <c r="J45" s="66">
        <f t="shared" si="7"/>
        <v>0.12463104178383477</v>
      </c>
      <c r="K45" s="60">
        <v>3067.973344834064</v>
      </c>
      <c r="L45" s="65">
        <f t="shared" si="8"/>
        <v>0.03240248294948245</v>
      </c>
    </row>
    <row r="46" spans="2:12" s="51" customFormat="1" ht="15.75" thickBot="1">
      <c r="B46" s="67">
        <v>2020</v>
      </c>
      <c r="C46" s="68">
        <v>3234.860018486433</v>
      </c>
      <c r="D46" s="69">
        <f t="shared" si="4"/>
        <v>0.13849361225387624</v>
      </c>
      <c r="E46" s="68">
        <v>3054.3011680353575</v>
      </c>
      <c r="F46" s="69">
        <f>E46/E45-1</f>
        <v>0.010345462117863136</v>
      </c>
      <c r="G46" s="68">
        <v>2948.0524163405867</v>
      </c>
      <c r="H46" s="69">
        <f>G46/G45-1</f>
        <v>-0.09360839646126184</v>
      </c>
      <c r="I46" s="68">
        <v>3049.0464740490715</v>
      </c>
      <c r="J46" s="69">
        <f>I46/I45-1</f>
        <v>-0.01719744098812226</v>
      </c>
      <c r="K46" s="68">
        <v>3055.295232710713</v>
      </c>
      <c r="L46" s="69">
        <f>K46/K45-1</f>
        <v>-0.004132406216859286</v>
      </c>
    </row>
    <row r="47" ht="15">
      <c r="C47" s="70" t="s">
        <v>31</v>
      </c>
    </row>
    <row r="48" spans="4:10" ht="15">
      <c r="D48" s="51"/>
      <c r="E48" s="51"/>
      <c r="F48" s="51"/>
      <c r="G48" s="51"/>
      <c r="H48" s="51"/>
      <c r="I48" s="51"/>
      <c r="J48" s="51"/>
    </row>
    <row r="52" ht="15.75">
      <c r="B52" s="73" t="s">
        <v>32</v>
      </c>
    </row>
    <row r="53" s="51" customFormat="1" ht="15.75" thickBot="1"/>
    <row r="54" spans="3:12" s="51" customFormat="1" ht="15.75" thickBot="1">
      <c r="C54" s="105">
        <v>2020</v>
      </c>
      <c r="D54" s="106"/>
      <c r="E54" s="106"/>
      <c r="F54" s="106"/>
      <c r="G54" s="106"/>
      <c r="H54" s="106"/>
      <c r="I54" s="106"/>
      <c r="J54" s="106"/>
      <c r="K54" s="106"/>
      <c r="L54" s="107"/>
    </row>
    <row r="55" spans="2:12" s="51" customFormat="1" ht="15.75" thickBot="1">
      <c r="B55" s="74" t="s">
        <v>33</v>
      </c>
      <c r="C55" s="111" t="s">
        <v>22</v>
      </c>
      <c r="D55" s="112"/>
      <c r="E55" s="111" t="s">
        <v>23</v>
      </c>
      <c r="F55" s="113"/>
      <c r="G55" s="111" t="s">
        <v>24</v>
      </c>
      <c r="H55" s="112"/>
      <c r="I55" s="113" t="s">
        <v>25</v>
      </c>
      <c r="J55" s="112"/>
      <c r="K55" s="113" t="s">
        <v>34</v>
      </c>
      <c r="L55" s="112"/>
    </row>
    <row r="56" spans="2:12" s="51" customFormat="1" ht="15">
      <c r="B56" s="75">
        <v>1</v>
      </c>
      <c r="C56" s="76" t="s">
        <v>35</v>
      </c>
      <c r="D56" s="77">
        <v>0.5940194561355562</v>
      </c>
      <c r="E56" s="76" t="s">
        <v>35</v>
      </c>
      <c r="F56" s="77">
        <v>0.575745094692102</v>
      </c>
      <c r="G56" s="76" t="s">
        <v>35</v>
      </c>
      <c r="H56" s="77">
        <v>0.3743664183739081</v>
      </c>
      <c r="I56" s="76" t="s">
        <v>35</v>
      </c>
      <c r="J56" s="77">
        <v>0.40201203727845525</v>
      </c>
      <c r="K56" s="76" t="s">
        <v>35</v>
      </c>
      <c r="L56" s="77">
        <v>0.47373288013894216</v>
      </c>
    </row>
    <row r="57" spans="2:12" s="51" customFormat="1" ht="15">
      <c r="B57" s="78">
        <v>2</v>
      </c>
      <c r="C57" s="79" t="s">
        <v>38</v>
      </c>
      <c r="D57" s="80">
        <v>0.127217236923191</v>
      </c>
      <c r="E57" s="79" t="s">
        <v>36</v>
      </c>
      <c r="F57" s="80">
        <v>0.13138048600356744</v>
      </c>
      <c r="G57" s="79" t="s">
        <v>36</v>
      </c>
      <c r="H57" s="80">
        <v>0.34086223854153047</v>
      </c>
      <c r="I57" s="79" t="s">
        <v>36</v>
      </c>
      <c r="J57" s="80">
        <v>0.3555075862386519</v>
      </c>
      <c r="K57" s="79" t="s">
        <v>36</v>
      </c>
      <c r="L57" s="80">
        <v>0.2328698541206449</v>
      </c>
    </row>
    <row r="58" spans="2:12" s="51" customFormat="1" ht="15">
      <c r="B58" s="78">
        <v>3</v>
      </c>
      <c r="C58" s="79" t="s">
        <v>39</v>
      </c>
      <c r="D58" s="80">
        <v>0.0807539408464814</v>
      </c>
      <c r="E58" s="79" t="s">
        <v>37</v>
      </c>
      <c r="F58" s="80">
        <v>0.055091569582249915</v>
      </c>
      <c r="G58" s="79" t="s">
        <v>38</v>
      </c>
      <c r="H58" s="80">
        <v>0.16333058432566447</v>
      </c>
      <c r="I58" s="79" t="s">
        <v>37</v>
      </c>
      <c r="J58" s="80">
        <v>0.08404536696335853</v>
      </c>
      <c r="K58" s="79" t="s">
        <v>38</v>
      </c>
      <c r="L58" s="80">
        <v>0.10423209593162566</v>
      </c>
    </row>
    <row r="59" spans="2:12" s="51" customFormat="1" ht="15">
      <c r="B59" s="78">
        <v>4</v>
      </c>
      <c r="C59" s="81" t="s">
        <v>37</v>
      </c>
      <c r="D59" s="82">
        <v>0.0668788007836705</v>
      </c>
      <c r="E59" s="79" t="s">
        <v>38</v>
      </c>
      <c r="F59" s="80">
        <v>0.045853392665322124</v>
      </c>
      <c r="G59" s="79" t="s">
        <v>39</v>
      </c>
      <c r="H59" s="80">
        <v>0.01606276898781428</v>
      </c>
      <c r="I59" s="79" t="s">
        <v>38</v>
      </c>
      <c r="J59" s="80">
        <v>0.07024800245778963</v>
      </c>
      <c r="K59" s="79" t="s">
        <v>37</v>
      </c>
      <c r="L59" s="80">
        <v>0.04942664904377306</v>
      </c>
    </row>
    <row r="60" spans="2:12" s="51" customFormat="1" ht="15.75" thickBot="1">
      <c r="B60" s="83">
        <v>5</v>
      </c>
      <c r="C60" s="84" t="s">
        <v>40</v>
      </c>
      <c r="D60" s="85">
        <v>0.03736557016331896</v>
      </c>
      <c r="E60" s="86" t="s">
        <v>45</v>
      </c>
      <c r="F60" s="87">
        <v>0.042491368970860095</v>
      </c>
      <c r="G60" s="86" t="s">
        <v>65</v>
      </c>
      <c r="H60" s="87">
        <v>0.015639754676991923</v>
      </c>
      <c r="I60" s="86" t="s">
        <v>42</v>
      </c>
      <c r="J60" s="87">
        <v>0.022532044652139416</v>
      </c>
      <c r="K60" s="86" t="s">
        <v>39</v>
      </c>
      <c r="L60" s="87">
        <v>0.030798442507959167</v>
      </c>
    </row>
    <row r="61" spans="2:12" s="51" customFormat="1" ht="15">
      <c r="B61" s="88"/>
      <c r="C61" s="70" t="s">
        <v>21</v>
      </c>
      <c r="D61" s="89"/>
      <c r="E61" s="90"/>
      <c r="F61" s="89"/>
      <c r="G61" s="90"/>
      <c r="H61" s="89"/>
      <c r="I61" s="90"/>
      <c r="J61" s="89"/>
      <c r="K61" s="90"/>
      <c r="L61" s="91"/>
    </row>
    <row r="62" s="51" customFormat="1" ht="15.75" thickBot="1"/>
    <row r="63" spans="3:12" s="51" customFormat="1" ht="15.75" thickBot="1">
      <c r="C63" s="105">
        <v>2019</v>
      </c>
      <c r="D63" s="106"/>
      <c r="E63" s="106"/>
      <c r="F63" s="106"/>
      <c r="G63" s="106"/>
      <c r="H63" s="106"/>
      <c r="I63" s="106"/>
      <c r="J63" s="106"/>
      <c r="K63" s="106"/>
      <c r="L63" s="107"/>
    </row>
    <row r="64" spans="2:12" s="51" customFormat="1" ht="15.75" thickBot="1">
      <c r="B64" s="74" t="s">
        <v>33</v>
      </c>
      <c r="C64" s="111" t="s">
        <v>22</v>
      </c>
      <c r="D64" s="112"/>
      <c r="E64" s="111" t="s">
        <v>23</v>
      </c>
      <c r="F64" s="113"/>
      <c r="G64" s="111" t="s">
        <v>24</v>
      </c>
      <c r="H64" s="112"/>
      <c r="I64" s="113" t="s">
        <v>25</v>
      </c>
      <c r="J64" s="112"/>
      <c r="K64" s="113" t="s">
        <v>34</v>
      </c>
      <c r="L64" s="112"/>
    </row>
    <row r="65" spans="2:12" s="51" customFormat="1" ht="15">
      <c r="B65" s="75">
        <v>1</v>
      </c>
      <c r="C65" s="76" t="s">
        <v>35</v>
      </c>
      <c r="D65" s="77">
        <v>0.4131799241354511</v>
      </c>
      <c r="E65" s="76" t="s">
        <v>36</v>
      </c>
      <c r="F65" s="77">
        <v>0.3705258986407257</v>
      </c>
      <c r="G65" s="76" t="s">
        <v>35</v>
      </c>
      <c r="H65" s="77">
        <v>0.5203159301376207</v>
      </c>
      <c r="I65" s="76" t="s">
        <v>35</v>
      </c>
      <c r="J65" s="77">
        <v>0.46470710642225255</v>
      </c>
      <c r="K65" s="76" t="s">
        <v>35</v>
      </c>
      <c r="L65" s="77">
        <v>0.43030180886434577</v>
      </c>
    </row>
    <row r="66" spans="2:12" s="51" customFormat="1" ht="15">
      <c r="B66" s="78">
        <v>2</v>
      </c>
      <c r="C66" s="79" t="s">
        <v>36</v>
      </c>
      <c r="D66" s="80">
        <v>0.24605399301807312</v>
      </c>
      <c r="E66" s="79" t="s">
        <v>35</v>
      </c>
      <c r="F66" s="80">
        <v>0.2906186489723953</v>
      </c>
      <c r="G66" s="79" t="s">
        <v>36</v>
      </c>
      <c r="H66" s="80">
        <v>0.16068087525967303</v>
      </c>
      <c r="I66" s="79" t="s">
        <v>38</v>
      </c>
      <c r="J66" s="80">
        <v>0.21991826755407629</v>
      </c>
      <c r="K66" s="79" t="s">
        <v>36</v>
      </c>
      <c r="L66" s="80">
        <v>0.20313035651953912</v>
      </c>
    </row>
    <row r="67" spans="2:12" s="51" customFormat="1" ht="15">
      <c r="B67" s="78">
        <v>3</v>
      </c>
      <c r="C67" s="79" t="s">
        <v>37</v>
      </c>
      <c r="D67" s="80">
        <v>0.12333803340260394</v>
      </c>
      <c r="E67" s="79" t="s">
        <v>38</v>
      </c>
      <c r="F67" s="80">
        <v>0.13741144677816364</v>
      </c>
      <c r="G67" s="79" t="s">
        <v>39</v>
      </c>
      <c r="H67" s="80">
        <v>0.0913607626690251</v>
      </c>
      <c r="I67" s="79" t="s">
        <v>39</v>
      </c>
      <c r="J67" s="80">
        <v>0.09593589948045082</v>
      </c>
      <c r="K67" s="79" t="s">
        <v>38</v>
      </c>
      <c r="L67" s="80">
        <v>0.10570754986913165</v>
      </c>
    </row>
    <row r="68" spans="2:12" s="51" customFormat="1" ht="15">
      <c r="B68" s="78">
        <v>4</v>
      </c>
      <c r="C68" s="81" t="s">
        <v>39</v>
      </c>
      <c r="D68" s="82">
        <v>0.10731044553625131</v>
      </c>
      <c r="E68" s="79" t="s">
        <v>37</v>
      </c>
      <c r="F68" s="80">
        <v>0.0714064587985284</v>
      </c>
      <c r="G68" s="79" t="s">
        <v>37</v>
      </c>
      <c r="H68" s="80">
        <v>0.08931536986050374</v>
      </c>
      <c r="I68" s="79" t="s">
        <v>36</v>
      </c>
      <c r="J68" s="80">
        <v>0.07364157929968104</v>
      </c>
      <c r="K68" s="79" t="s">
        <v>37</v>
      </c>
      <c r="L68" s="80">
        <v>0.08296650439369756</v>
      </c>
    </row>
    <row r="69" spans="2:12" s="51" customFormat="1" ht="15.75" thickBot="1">
      <c r="B69" s="83">
        <v>5</v>
      </c>
      <c r="C69" s="84" t="s">
        <v>68</v>
      </c>
      <c r="D69" s="85">
        <v>0.03380414903548511</v>
      </c>
      <c r="E69" s="86" t="s">
        <v>44</v>
      </c>
      <c r="F69" s="87">
        <v>0.02313255540907942</v>
      </c>
      <c r="G69" s="86" t="s">
        <v>38</v>
      </c>
      <c r="H69" s="87">
        <v>0.035549596010878426</v>
      </c>
      <c r="I69" s="86" t="s">
        <v>37</v>
      </c>
      <c r="J69" s="87">
        <v>0.055018857295076856</v>
      </c>
      <c r="K69" s="86" t="s">
        <v>39</v>
      </c>
      <c r="L69" s="87">
        <v>0.07972204485583641</v>
      </c>
    </row>
    <row r="70" spans="2:12" s="51" customFormat="1" ht="15">
      <c r="B70" s="88"/>
      <c r="C70" s="70" t="s">
        <v>21</v>
      </c>
      <c r="D70" s="89"/>
      <c r="E70" s="90"/>
      <c r="F70" s="89"/>
      <c r="G70" s="90"/>
      <c r="H70" s="89"/>
      <c r="I70" s="90"/>
      <c r="J70" s="89"/>
      <c r="K70" s="90"/>
      <c r="L70" s="91"/>
    </row>
    <row r="71" ht="15.75" thickBot="1"/>
    <row r="72" spans="3:12" ht="15.75" thickBot="1">
      <c r="C72" s="105">
        <v>2018</v>
      </c>
      <c r="D72" s="106"/>
      <c r="E72" s="106"/>
      <c r="F72" s="106"/>
      <c r="G72" s="106"/>
      <c r="H72" s="106"/>
      <c r="I72" s="106"/>
      <c r="J72" s="106"/>
      <c r="K72" s="106"/>
      <c r="L72" s="107"/>
    </row>
    <row r="73" spans="2:12" ht="15.75" thickBot="1">
      <c r="B73" s="74" t="s">
        <v>33</v>
      </c>
      <c r="C73" s="111" t="s">
        <v>22</v>
      </c>
      <c r="D73" s="112"/>
      <c r="E73" s="111" t="s">
        <v>23</v>
      </c>
      <c r="F73" s="113"/>
      <c r="G73" s="111" t="s">
        <v>24</v>
      </c>
      <c r="H73" s="112"/>
      <c r="I73" s="113" t="s">
        <v>25</v>
      </c>
      <c r="J73" s="112"/>
      <c r="K73" s="113" t="s">
        <v>34</v>
      </c>
      <c r="L73" s="112"/>
    </row>
    <row r="74" spans="2:12" ht="15">
      <c r="B74" s="75">
        <v>1</v>
      </c>
      <c r="C74" s="76" t="s">
        <v>35</v>
      </c>
      <c r="D74" s="77">
        <v>0.48518574151418264</v>
      </c>
      <c r="E74" s="76" t="s">
        <v>36</v>
      </c>
      <c r="F74" s="77">
        <v>0.35419662769624927</v>
      </c>
      <c r="G74" s="76" t="s">
        <v>35</v>
      </c>
      <c r="H74" s="77">
        <v>0.47314460464308744</v>
      </c>
      <c r="I74" s="76" t="s">
        <v>35</v>
      </c>
      <c r="J74" s="77">
        <v>0.6564848784025678</v>
      </c>
      <c r="K74" s="76" t="s">
        <v>35</v>
      </c>
      <c r="L74" s="77">
        <v>0.48897068342134636</v>
      </c>
    </row>
    <row r="75" spans="2:12" ht="15">
      <c r="B75" s="78">
        <v>2</v>
      </c>
      <c r="C75" s="79" t="s">
        <v>36</v>
      </c>
      <c r="D75" s="80">
        <v>0.22030875252019935</v>
      </c>
      <c r="E75" s="79" t="s">
        <v>35</v>
      </c>
      <c r="F75" s="80">
        <v>0.2657939769208958</v>
      </c>
      <c r="G75" s="79" t="s">
        <v>36</v>
      </c>
      <c r="H75" s="80">
        <v>0.1943703711705639</v>
      </c>
      <c r="I75" s="79" t="s">
        <v>39</v>
      </c>
      <c r="J75" s="80">
        <v>0.1045362517611577</v>
      </c>
      <c r="K75" s="79" t="s">
        <v>36</v>
      </c>
      <c r="L75" s="80">
        <v>0.1852279803038655</v>
      </c>
    </row>
    <row r="76" spans="2:12" ht="15">
      <c r="B76" s="78">
        <v>3</v>
      </c>
      <c r="C76" s="79" t="s">
        <v>37</v>
      </c>
      <c r="D76" s="80">
        <v>0.11662168666399804</v>
      </c>
      <c r="E76" s="79" t="s">
        <v>38</v>
      </c>
      <c r="F76" s="80">
        <v>0.12087914031016443</v>
      </c>
      <c r="G76" s="79" t="s">
        <v>39</v>
      </c>
      <c r="H76" s="80">
        <v>0.07523151995930998</v>
      </c>
      <c r="I76" s="79" t="s">
        <v>38</v>
      </c>
      <c r="J76" s="80">
        <v>0.07939608714067423</v>
      </c>
      <c r="K76" s="79" t="s">
        <v>37</v>
      </c>
      <c r="L76" s="80">
        <v>0.07768793451607797</v>
      </c>
    </row>
    <row r="77" spans="2:12" ht="15">
      <c r="B77" s="78">
        <v>4</v>
      </c>
      <c r="C77" s="81" t="s">
        <v>38</v>
      </c>
      <c r="D77" s="82">
        <v>0.07833520776768037</v>
      </c>
      <c r="E77" s="79" t="s">
        <v>37</v>
      </c>
      <c r="F77" s="80">
        <v>0.1067894662342151</v>
      </c>
      <c r="G77" s="79" t="s">
        <v>37</v>
      </c>
      <c r="H77" s="80">
        <v>0.0716554379991836</v>
      </c>
      <c r="I77" s="79" t="s">
        <v>36</v>
      </c>
      <c r="J77" s="80">
        <v>0.04254060721660943</v>
      </c>
      <c r="K77" s="79" t="s">
        <v>38</v>
      </c>
      <c r="L77" s="80">
        <v>0.07498093199380643</v>
      </c>
    </row>
    <row r="78" spans="2:12" ht="15.75" thickBot="1">
      <c r="B78" s="83">
        <v>5</v>
      </c>
      <c r="C78" s="84" t="s">
        <v>40</v>
      </c>
      <c r="D78" s="85">
        <v>0.027479534781359654</v>
      </c>
      <c r="E78" s="86" t="s">
        <v>41</v>
      </c>
      <c r="F78" s="87">
        <v>0.06212904697721726</v>
      </c>
      <c r="G78" s="86" t="s">
        <v>41</v>
      </c>
      <c r="H78" s="87">
        <v>0.03861775143745178</v>
      </c>
      <c r="I78" s="86" t="s">
        <v>37</v>
      </c>
      <c r="J78" s="87">
        <v>0.04118263926094698</v>
      </c>
      <c r="K78" s="86" t="s">
        <v>39</v>
      </c>
      <c r="L78" s="87">
        <v>0.06417326924489536</v>
      </c>
    </row>
    <row r="79" spans="2:12" ht="15">
      <c r="B79" s="88"/>
      <c r="C79" s="70" t="s">
        <v>21</v>
      </c>
      <c r="D79" s="89"/>
      <c r="E79" s="90"/>
      <c r="F79" s="89"/>
      <c r="G79" s="90"/>
      <c r="H79" s="89"/>
      <c r="I79" s="90"/>
      <c r="J79" s="89"/>
      <c r="K79" s="90"/>
      <c r="L79" s="91"/>
    </row>
    <row r="81" ht="15.75" thickBot="1"/>
    <row r="82" spans="3:12" ht="15.75" thickBot="1">
      <c r="C82" s="105">
        <v>2017</v>
      </c>
      <c r="D82" s="106"/>
      <c r="E82" s="106"/>
      <c r="F82" s="106"/>
      <c r="G82" s="106"/>
      <c r="H82" s="106"/>
      <c r="I82" s="106"/>
      <c r="J82" s="106"/>
      <c r="K82" s="106"/>
      <c r="L82" s="107"/>
    </row>
    <row r="83" spans="2:12" ht="15.75" thickBot="1">
      <c r="B83" s="74" t="s">
        <v>33</v>
      </c>
      <c r="C83" s="111" t="s">
        <v>22</v>
      </c>
      <c r="D83" s="112"/>
      <c r="E83" s="111" t="s">
        <v>23</v>
      </c>
      <c r="F83" s="113"/>
      <c r="G83" s="111" t="s">
        <v>24</v>
      </c>
      <c r="H83" s="112"/>
      <c r="I83" s="113" t="s">
        <v>25</v>
      </c>
      <c r="J83" s="112"/>
      <c r="K83" s="113" t="s">
        <v>34</v>
      </c>
      <c r="L83" s="112"/>
    </row>
    <row r="84" spans="2:12" ht="15">
      <c r="B84" s="75">
        <v>1</v>
      </c>
      <c r="C84" s="76" t="s">
        <v>36</v>
      </c>
      <c r="D84" s="77">
        <v>0.6154172930125644</v>
      </c>
      <c r="E84" s="76" t="s">
        <v>36</v>
      </c>
      <c r="F84" s="77">
        <v>0.8590561505870967</v>
      </c>
      <c r="G84" s="76" t="s">
        <v>35</v>
      </c>
      <c r="H84" s="77">
        <v>0.34873240072967443</v>
      </c>
      <c r="I84" s="76" t="s">
        <v>35</v>
      </c>
      <c r="J84" s="77">
        <v>0.6415979217995531</v>
      </c>
      <c r="K84" s="76" t="s">
        <v>36</v>
      </c>
      <c r="L84" s="77">
        <v>0.39873949743652837</v>
      </c>
    </row>
    <row r="85" spans="2:12" ht="15">
      <c r="B85" s="78">
        <v>2</v>
      </c>
      <c r="C85" s="79" t="s">
        <v>35</v>
      </c>
      <c r="D85" s="80">
        <v>0.1720764484338132</v>
      </c>
      <c r="E85" s="79" t="s">
        <v>39</v>
      </c>
      <c r="F85" s="80">
        <v>0.04802842959742642</v>
      </c>
      <c r="G85" s="79" t="s">
        <v>39</v>
      </c>
      <c r="H85" s="80">
        <v>0.23149691470106132</v>
      </c>
      <c r="I85" s="79" t="s">
        <v>36</v>
      </c>
      <c r="J85" s="80">
        <v>0.11483021421003346</v>
      </c>
      <c r="K85" s="79" t="s">
        <v>35</v>
      </c>
      <c r="L85" s="80">
        <v>0.34388265257327827</v>
      </c>
    </row>
    <row r="86" spans="2:12" ht="15">
      <c r="B86" s="78">
        <v>3</v>
      </c>
      <c r="C86" s="79" t="s">
        <v>39</v>
      </c>
      <c r="D86" s="80">
        <v>0.0778121562901836</v>
      </c>
      <c r="E86" s="79" t="s">
        <v>35</v>
      </c>
      <c r="F86" s="80">
        <v>0.03933119114609697</v>
      </c>
      <c r="G86" s="79" t="s">
        <v>36</v>
      </c>
      <c r="H86" s="80">
        <v>0.14115178443235601</v>
      </c>
      <c r="I86" s="79" t="s">
        <v>37</v>
      </c>
      <c r="J86" s="80">
        <v>0.11279232164023725</v>
      </c>
      <c r="K86" s="79" t="s">
        <v>37</v>
      </c>
      <c r="L86" s="80">
        <v>0.08391150634884695</v>
      </c>
    </row>
    <row r="87" spans="2:12" ht="15">
      <c r="B87" s="78">
        <v>4</v>
      </c>
      <c r="C87" s="81" t="s">
        <v>37</v>
      </c>
      <c r="D87" s="82">
        <v>0.07402056860732537</v>
      </c>
      <c r="E87" s="79" t="s">
        <v>37</v>
      </c>
      <c r="F87" s="80">
        <v>0.021387596652042956</v>
      </c>
      <c r="G87" s="79" t="s">
        <v>37</v>
      </c>
      <c r="H87" s="80">
        <v>0.1096200066473133</v>
      </c>
      <c r="I87" s="79" t="s">
        <v>39</v>
      </c>
      <c r="J87" s="80">
        <v>0.026772969422241798</v>
      </c>
      <c r="K87" s="79" t="s">
        <v>39</v>
      </c>
      <c r="L87" s="80">
        <v>0.08315573535696268</v>
      </c>
    </row>
    <row r="88" spans="2:12" ht="15.75" thickBot="1">
      <c r="B88" s="83">
        <v>5</v>
      </c>
      <c r="C88" s="84" t="s">
        <v>42</v>
      </c>
      <c r="D88" s="85">
        <v>0.01855304495232415</v>
      </c>
      <c r="E88" s="86" t="s">
        <v>42</v>
      </c>
      <c r="F88" s="87">
        <v>0.01177595738293414</v>
      </c>
      <c r="G88" s="86" t="s">
        <v>43</v>
      </c>
      <c r="H88" s="87">
        <v>0.046906858779115754</v>
      </c>
      <c r="I88" s="86" t="s">
        <v>44</v>
      </c>
      <c r="J88" s="87">
        <v>0.025482874874337563</v>
      </c>
      <c r="K88" s="86" t="s">
        <v>44</v>
      </c>
      <c r="L88" s="87">
        <v>0.01772132392260774</v>
      </c>
    </row>
    <row r="89" spans="2:12" ht="15">
      <c r="B89" s="88"/>
      <c r="C89" s="70" t="s">
        <v>21</v>
      </c>
      <c r="D89" s="89"/>
      <c r="E89" s="90"/>
      <c r="F89" s="89"/>
      <c r="G89" s="90"/>
      <c r="H89" s="89"/>
      <c r="I89" s="90"/>
      <c r="J89" s="89"/>
      <c r="K89" s="90"/>
      <c r="L89" s="91"/>
    </row>
    <row r="90" ht="15.75" thickBot="1"/>
    <row r="91" spans="3:12" ht="15.75" thickBot="1">
      <c r="C91" s="105">
        <v>2016</v>
      </c>
      <c r="D91" s="106"/>
      <c r="E91" s="106"/>
      <c r="F91" s="106"/>
      <c r="G91" s="106"/>
      <c r="H91" s="106"/>
      <c r="I91" s="106"/>
      <c r="J91" s="106"/>
      <c r="K91" s="106"/>
      <c r="L91" s="107"/>
    </row>
    <row r="92" spans="2:12" ht="15.75" thickBot="1">
      <c r="B92" s="74" t="s">
        <v>33</v>
      </c>
      <c r="C92" s="111" t="s">
        <v>22</v>
      </c>
      <c r="D92" s="112"/>
      <c r="E92" s="111" t="s">
        <v>23</v>
      </c>
      <c r="F92" s="113"/>
      <c r="G92" s="111" t="s">
        <v>24</v>
      </c>
      <c r="H92" s="112"/>
      <c r="I92" s="113" t="s">
        <v>25</v>
      </c>
      <c r="J92" s="112"/>
      <c r="K92" s="113" t="s">
        <v>34</v>
      </c>
      <c r="L92" s="112"/>
    </row>
    <row r="93" spans="2:12" ht="15">
      <c r="B93" s="75">
        <v>1</v>
      </c>
      <c r="C93" s="76" t="s">
        <v>36</v>
      </c>
      <c r="D93" s="77">
        <v>0.3903081253948872</v>
      </c>
      <c r="E93" s="76" t="s">
        <v>36</v>
      </c>
      <c r="F93" s="77">
        <v>0.8147850373463023</v>
      </c>
      <c r="G93" s="76" t="s">
        <v>36</v>
      </c>
      <c r="H93" s="77">
        <v>0.8333827107512897</v>
      </c>
      <c r="I93" s="76" t="s">
        <v>36</v>
      </c>
      <c r="J93" s="77">
        <v>0.7400487533733794</v>
      </c>
      <c r="K93" s="76" t="s">
        <v>36</v>
      </c>
      <c r="L93" s="77">
        <v>0.7243906130784906</v>
      </c>
    </row>
    <row r="94" spans="2:12" ht="15">
      <c r="B94" s="78">
        <v>2</v>
      </c>
      <c r="C94" s="79" t="s">
        <v>35</v>
      </c>
      <c r="D94" s="80">
        <v>0.31335921594411287</v>
      </c>
      <c r="E94" s="79" t="s">
        <v>35</v>
      </c>
      <c r="F94" s="80">
        <v>0.08533392631279456</v>
      </c>
      <c r="G94" s="79" t="s">
        <v>35</v>
      </c>
      <c r="H94" s="80">
        <v>0.0912886202047352</v>
      </c>
      <c r="I94" s="79" t="s">
        <v>37</v>
      </c>
      <c r="J94" s="80">
        <v>0.10087729460166445</v>
      </c>
      <c r="K94" s="79" t="s">
        <v>35</v>
      </c>
      <c r="L94" s="80">
        <v>0.11920857223106782</v>
      </c>
    </row>
    <row r="95" spans="2:12" ht="15">
      <c r="B95" s="78">
        <v>3</v>
      </c>
      <c r="C95" s="79" t="s">
        <v>37</v>
      </c>
      <c r="D95" s="80">
        <v>0.11700971463982318</v>
      </c>
      <c r="E95" s="79" t="s">
        <v>39</v>
      </c>
      <c r="F95" s="80">
        <v>0.02296742489955301</v>
      </c>
      <c r="G95" s="79" t="s">
        <v>45</v>
      </c>
      <c r="H95" s="80">
        <v>0.029397552955976628</v>
      </c>
      <c r="I95" s="79" t="s">
        <v>39</v>
      </c>
      <c r="J95" s="80">
        <v>0.08329848543736243</v>
      </c>
      <c r="K95" s="79" t="s">
        <v>37</v>
      </c>
      <c r="L95" s="80">
        <v>0.04637425252297046</v>
      </c>
    </row>
    <row r="96" spans="2:12" ht="15">
      <c r="B96" s="78">
        <v>4</v>
      </c>
      <c r="C96" s="81" t="s">
        <v>38</v>
      </c>
      <c r="D96" s="82">
        <v>0.08887848905953098</v>
      </c>
      <c r="E96" s="79" t="s">
        <v>38</v>
      </c>
      <c r="F96" s="80">
        <v>0.021071694551815772</v>
      </c>
      <c r="G96" s="79" t="s">
        <v>39</v>
      </c>
      <c r="H96" s="80">
        <v>0.027953233565972256</v>
      </c>
      <c r="I96" s="79" t="s">
        <v>35</v>
      </c>
      <c r="J96" s="80">
        <v>0.033437198330390494</v>
      </c>
      <c r="K96" s="79" t="s">
        <v>39</v>
      </c>
      <c r="L96" s="80">
        <v>0.03647090888011612</v>
      </c>
    </row>
    <row r="97" spans="2:12" ht="15.75" thickBot="1">
      <c r="B97" s="83">
        <v>5</v>
      </c>
      <c r="C97" s="84" t="s">
        <v>46</v>
      </c>
      <c r="D97" s="85">
        <v>0.03415731260430317</v>
      </c>
      <c r="E97" s="86" t="s">
        <v>37</v>
      </c>
      <c r="F97" s="87">
        <v>0.009860305042260835</v>
      </c>
      <c r="G97" s="86" t="s">
        <v>44</v>
      </c>
      <c r="H97" s="87">
        <v>0.004263479888617999</v>
      </c>
      <c r="I97" s="86" t="s">
        <v>44</v>
      </c>
      <c r="J97" s="87">
        <v>0.02117688269519859</v>
      </c>
      <c r="K97" s="86" t="s">
        <v>38</v>
      </c>
      <c r="L97" s="87">
        <v>0.02411133653799312</v>
      </c>
    </row>
    <row r="98" spans="2:12" ht="15">
      <c r="B98" s="88"/>
      <c r="C98" s="70" t="s">
        <v>21</v>
      </c>
      <c r="D98" s="89"/>
      <c r="E98" s="90"/>
      <c r="F98" s="89"/>
      <c r="G98" s="90"/>
      <c r="H98" s="89"/>
      <c r="I98" s="90"/>
      <c r="J98" s="89"/>
      <c r="K98" s="90"/>
      <c r="L98" s="91"/>
    </row>
    <row r="99" ht="15.75" thickBot="1"/>
    <row r="100" spans="3:12" ht="15.75" thickBot="1">
      <c r="C100" s="105">
        <v>2015</v>
      </c>
      <c r="D100" s="106"/>
      <c r="E100" s="106"/>
      <c r="F100" s="106"/>
      <c r="G100" s="106"/>
      <c r="H100" s="106"/>
      <c r="I100" s="106"/>
      <c r="J100" s="106"/>
      <c r="K100" s="106"/>
      <c r="L100" s="107"/>
    </row>
    <row r="101" spans="2:12" ht="15.75" thickBot="1">
      <c r="B101" s="74" t="s">
        <v>33</v>
      </c>
      <c r="C101" s="111" t="s">
        <v>22</v>
      </c>
      <c r="D101" s="112"/>
      <c r="E101" s="111" t="s">
        <v>23</v>
      </c>
      <c r="F101" s="113"/>
      <c r="G101" s="111" t="s">
        <v>24</v>
      </c>
      <c r="H101" s="112"/>
      <c r="I101" s="113" t="s">
        <v>25</v>
      </c>
      <c r="J101" s="112"/>
      <c r="K101" s="113" t="s">
        <v>34</v>
      </c>
      <c r="L101" s="112"/>
    </row>
    <row r="102" spans="2:12" ht="15">
      <c r="B102" s="75">
        <v>1</v>
      </c>
      <c r="C102" s="76" t="s">
        <v>35</v>
      </c>
      <c r="D102" s="77">
        <v>0.5350417593744471</v>
      </c>
      <c r="E102" s="76" t="s">
        <v>36</v>
      </c>
      <c r="F102" s="77">
        <v>0.4629956399503838</v>
      </c>
      <c r="G102" s="76" t="s">
        <v>47</v>
      </c>
      <c r="H102" s="77">
        <v>0.4843676068671853</v>
      </c>
      <c r="I102" s="76" t="s">
        <v>47</v>
      </c>
      <c r="J102" s="77">
        <v>0.6880845382433542</v>
      </c>
      <c r="K102" s="76" t="s">
        <v>47</v>
      </c>
      <c r="L102" s="77">
        <v>0.3424153019220616</v>
      </c>
    </row>
    <row r="103" spans="2:12" ht="15">
      <c r="B103" s="78">
        <v>2</v>
      </c>
      <c r="C103" s="79" t="s">
        <v>36</v>
      </c>
      <c r="D103" s="80">
        <v>0.3601971014578261</v>
      </c>
      <c r="E103" s="79" t="s">
        <v>35</v>
      </c>
      <c r="F103" s="80">
        <v>0.3535456079632682</v>
      </c>
      <c r="G103" s="79" t="s">
        <v>36</v>
      </c>
      <c r="H103" s="80">
        <v>0.4003730456286118</v>
      </c>
      <c r="I103" s="79" t="s">
        <v>35</v>
      </c>
      <c r="J103" s="80">
        <v>0.15820050601358712</v>
      </c>
      <c r="K103" s="79" t="s">
        <v>36</v>
      </c>
      <c r="L103" s="80">
        <v>0.3147452225493938</v>
      </c>
    </row>
    <row r="104" spans="2:12" ht="15">
      <c r="B104" s="78">
        <v>3</v>
      </c>
      <c r="C104" s="79" t="s">
        <v>37</v>
      </c>
      <c r="D104" s="80">
        <v>0.042840771913129516</v>
      </c>
      <c r="E104" s="79" t="s">
        <v>42</v>
      </c>
      <c r="F104" s="80">
        <v>0.0850888269510695</v>
      </c>
      <c r="G104" s="79" t="s">
        <v>35</v>
      </c>
      <c r="H104" s="80">
        <v>0.047015359765124574</v>
      </c>
      <c r="I104" s="79" t="s">
        <v>36</v>
      </c>
      <c r="J104" s="80">
        <v>0.058761668916191244</v>
      </c>
      <c r="K104" s="79" t="s">
        <v>35</v>
      </c>
      <c r="L104" s="80">
        <v>0.22797990491969664</v>
      </c>
    </row>
    <row r="105" spans="2:12" ht="15">
      <c r="B105" s="78">
        <v>4</v>
      </c>
      <c r="C105" s="79" t="s">
        <v>38</v>
      </c>
      <c r="D105" s="80">
        <v>0.022227012778548615</v>
      </c>
      <c r="E105" s="79" t="s">
        <v>37</v>
      </c>
      <c r="F105" s="80">
        <v>0.06592686234259287</v>
      </c>
      <c r="G105" s="79" t="s">
        <v>40</v>
      </c>
      <c r="H105" s="80">
        <v>0.03736282532991364</v>
      </c>
      <c r="I105" s="79" t="s">
        <v>37</v>
      </c>
      <c r="J105" s="80">
        <v>0.03232550338840915</v>
      </c>
      <c r="K105" s="79" t="s">
        <v>37</v>
      </c>
      <c r="L105" s="80">
        <v>0.03680236217585168</v>
      </c>
    </row>
    <row r="106" spans="2:12" ht="15.75" thickBot="1">
      <c r="B106" s="83">
        <v>5</v>
      </c>
      <c r="C106" s="86" t="s">
        <v>42</v>
      </c>
      <c r="D106" s="87">
        <v>0.011693192333953578</v>
      </c>
      <c r="E106" s="86" t="s">
        <v>40</v>
      </c>
      <c r="F106" s="87">
        <v>0.015911393184143145</v>
      </c>
      <c r="G106" s="86" t="s">
        <v>42</v>
      </c>
      <c r="H106" s="87">
        <v>0.018406208972710805</v>
      </c>
      <c r="I106" s="86" t="s">
        <v>48</v>
      </c>
      <c r="J106" s="87">
        <v>0.019240067334593453</v>
      </c>
      <c r="K106" s="86" t="s">
        <v>42</v>
      </c>
      <c r="L106" s="87">
        <v>0.02696251180282895</v>
      </c>
    </row>
    <row r="107" ht="15">
      <c r="C107" s="70" t="s">
        <v>31</v>
      </c>
    </row>
    <row r="108" ht="15.75" thickBot="1"/>
    <row r="109" spans="3:12" ht="15.75" thickBot="1">
      <c r="C109" s="105">
        <v>2014</v>
      </c>
      <c r="D109" s="106"/>
      <c r="E109" s="106"/>
      <c r="F109" s="106"/>
      <c r="G109" s="106"/>
      <c r="H109" s="106"/>
      <c r="I109" s="106"/>
      <c r="J109" s="106"/>
      <c r="K109" s="106"/>
      <c r="L109" s="107"/>
    </row>
    <row r="110" spans="2:12" ht="15.75" thickBot="1">
      <c r="B110" s="74" t="s">
        <v>33</v>
      </c>
      <c r="C110" s="111" t="s">
        <v>22</v>
      </c>
      <c r="D110" s="112"/>
      <c r="E110" s="111" t="s">
        <v>23</v>
      </c>
      <c r="F110" s="113"/>
      <c r="G110" s="111" t="s">
        <v>24</v>
      </c>
      <c r="H110" s="112"/>
      <c r="I110" s="113" t="s">
        <v>25</v>
      </c>
      <c r="J110" s="112"/>
      <c r="K110" s="113" t="s">
        <v>34</v>
      </c>
      <c r="L110" s="112"/>
    </row>
    <row r="111" spans="2:12" ht="15">
      <c r="B111" s="75">
        <v>1</v>
      </c>
      <c r="C111" s="76" t="s">
        <v>38</v>
      </c>
      <c r="D111" s="77">
        <v>0.3530310275933556</v>
      </c>
      <c r="E111" s="76" t="s">
        <v>47</v>
      </c>
      <c r="F111" s="77">
        <v>0.5404370948337577</v>
      </c>
      <c r="G111" s="76" t="s">
        <v>47</v>
      </c>
      <c r="H111" s="77">
        <v>0.3739700914309161</v>
      </c>
      <c r="I111" s="76" t="s">
        <v>37</v>
      </c>
      <c r="J111" s="77">
        <v>0.29608663572744515</v>
      </c>
      <c r="K111" s="76" t="s">
        <v>47</v>
      </c>
      <c r="L111" s="77">
        <v>0.4000050447309148</v>
      </c>
    </row>
    <row r="112" spans="2:12" ht="15">
      <c r="B112" s="78">
        <v>2</v>
      </c>
      <c r="C112" s="79" t="s">
        <v>47</v>
      </c>
      <c r="D112" s="80">
        <v>0.33016023316913623</v>
      </c>
      <c r="E112" s="79" t="s">
        <v>35</v>
      </c>
      <c r="F112" s="80">
        <v>0.15021429354024046</v>
      </c>
      <c r="G112" s="79" t="s">
        <v>35</v>
      </c>
      <c r="H112" s="80">
        <v>0.23333391436244807</v>
      </c>
      <c r="I112" s="79" t="s">
        <v>47</v>
      </c>
      <c r="J112" s="80">
        <v>0.28725887699701946</v>
      </c>
      <c r="K112" s="79" t="s">
        <v>35</v>
      </c>
      <c r="L112" s="80">
        <v>0.15470072550889394</v>
      </c>
    </row>
    <row r="113" spans="2:12" ht="15">
      <c r="B113" s="78">
        <v>3</v>
      </c>
      <c r="C113" s="79" t="s">
        <v>35</v>
      </c>
      <c r="D113" s="80">
        <v>0.1852721722674015</v>
      </c>
      <c r="E113" s="79" t="s">
        <v>36</v>
      </c>
      <c r="F113" s="80">
        <v>0.12082774791337439</v>
      </c>
      <c r="G113" s="79" t="s">
        <v>42</v>
      </c>
      <c r="H113" s="80">
        <v>0.15037150116906767</v>
      </c>
      <c r="I113" s="79" t="s">
        <v>36</v>
      </c>
      <c r="J113" s="80">
        <v>0.2872352558812171</v>
      </c>
      <c r="K113" s="79" t="s">
        <v>38</v>
      </c>
      <c r="L113" s="80">
        <v>0.15172114682150784</v>
      </c>
    </row>
    <row r="114" spans="2:12" ht="15">
      <c r="B114" s="78">
        <v>4</v>
      </c>
      <c r="C114" s="79" t="s">
        <v>49</v>
      </c>
      <c r="D114" s="80">
        <v>0.04553205213428268</v>
      </c>
      <c r="E114" s="79" t="s">
        <v>37</v>
      </c>
      <c r="F114" s="80">
        <v>0.07072808805464696</v>
      </c>
      <c r="G114" s="79" t="s">
        <v>37</v>
      </c>
      <c r="H114" s="80">
        <v>0.08530744025953624</v>
      </c>
      <c r="I114" s="79" t="s">
        <v>45</v>
      </c>
      <c r="J114" s="80">
        <v>0.08209081407489892</v>
      </c>
      <c r="K114" s="79" t="s">
        <v>36</v>
      </c>
      <c r="L114" s="80">
        <v>0.10921931857179011</v>
      </c>
    </row>
    <row r="115" spans="2:12" ht="15.75" thickBot="1">
      <c r="B115" s="83">
        <v>5</v>
      </c>
      <c r="C115" s="86" t="s">
        <v>36</v>
      </c>
      <c r="D115" s="87">
        <v>0.043745263246390706</v>
      </c>
      <c r="E115" s="86" t="s">
        <v>38</v>
      </c>
      <c r="F115" s="87">
        <v>0.05124274175017608</v>
      </c>
      <c r="G115" s="86" t="s">
        <v>36</v>
      </c>
      <c r="H115" s="87">
        <v>0.0757198591706638</v>
      </c>
      <c r="I115" s="86" t="s">
        <v>50</v>
      </c>
      <c r="J115" s="87">
        <v>0.010823423760214189</v>
      </c>
      <c r="K115" s="86" t="s">
        <v>37</v>
      </c>
      <c r="L115" s="87">
        <v>0.08899997740509444</v>
      </c>
    </row>
    <row r="116" ht="15">
      <c r="C116" s="70" t="s">
        <v>31</v>
      </c>
    </row>
    <row r="117" ht="15.75" thickBot="1"/>
    <row r="118" spans="3:12" ht="15.75" thickBot="1">
      <c r="C118" s="105" t="s">
        <v>51</v>
      </c>
      <c r="D118" s="106"/>
      <c r="E118" s="106"/>
      <c r="F118" s="106"/>
      <c r="G118" s="106"/>
      <c r="H118" s="106"/>
      <c r="I118" s="106"/>
      <c r="J118" s="106"/>
      <c r="K118" s="106"/>
      <c r="L118" s="107"/>
    </row>
    <row r="119" spans="2:12" s="55" customFormat="1" ht="15.75" thickBot="1">
      <c r="B119" s="74" t="s">
        <v>33</v>
      </c>
      <c r="C119" s="111" t="s">
        <v>22</v>
      </c>
      <c r="D119" s="112"/>
      <c r="E119" s="111" t="s">
        <v>23</v>
      </c>
      <c r="F119" s="113"/>
      <c r="G119" s="111" t="s">
        <v>24</v>
      </c>
      <c r="H119" s="112"/>
      <c r="I119" s="113" t="s">
        <v>25</v>
      </c>
      <c r="J119" s="112"/>
      <c r="K119" s="113" t="s">
        <v>34</v>
      </c>
      <c r="L119" s="112"/>
    </row>
    <row r="120" spans="2:12" ht="15">
      <c r="B120" s="75">
        <v>1</v>
      </c>
      <c r="C120" s="76" t="s">
        <v>47</v>
      </c>
      <c r="D120" s="77">
        <v>0.6364941027493657</v>
      </c>
      <c r="E120" s="76" t="s">
        <v>36</v>
      </c>
      <c r="F120" s="77">
        <v>0.5122338525706466</v>
      </c>
      <c r="G120" s="76" t="s">
        <v>36</v>
      </c>
      <c r="H120" s="77">
        <v>0.36942528406944874</v>
      </c>
      <c r="I120" s="76" t="s">
        <v>47</v>
      </c>
      <c r="J120" s="77">
        <v>0.49028244112400543</v>
      </c>
      <c r="K120" s="76" t="s">
        <v>47</v>
      </c>
      <c r="L120" s="77">
        <v>0.40586434489474205</v>
      </c>
    </row>
    <row r="121" spans="2:12" ht="15">
      <c r="B121" s="78">
        <v>2</v>
      </c>
      <c r="C121" s="79" t="s">
        <v>36</v>
      </c>
      <c r="D121" s="80">
        <v>0.2663514103764459</v>
      </c>
      <c r="E121" s="79" t="s">
        <v>47</v>
      </c>
      <c r="F121" s="80">
        <v>0.30115436889377417</v>
      </c>
      <c r="G121" s="79" t="s">
        <v>38</v>
      </c>
      <c r="H121" s="80">
        <v>0.26960107218485957</v>
      </c>
      <c r="I121" s="79" t="s">
        <v>38</v>
      </c>
      <c r="J121" s="80">
        <v>0.21603809859399034</v>
      </c>
      <c r="K121" s="79" t="s">
        <v>36</v>
      </c>
      <c r="L121" s="80">
        <v>0.2638883647928068</v>
      </c>
    </row>
    <row r="122" spans="2:12" ht="15">
      <c r="B122" s="78">
        <v>3</v>
      </c>
      <c r="C122" s="79" t="s">
        <v>40</v>
      </c>
      <c r="D122" s="80">
        <v>0.03658994640736268</v>
      </c>
      <c r="E122" s="79" t="s">
        <v>35</v>
      </c>
      <c r="F122" s="80">
        <v>0.0536014983256421</v>
      </c>
      <c r="G122" s="79" t="s">
        <v>47</v>
      </c>
      <c r="H122" s="80">
        <v>0.2537866010982368</v>
      </c>
      <c r="I122" s="79" t="s">
        <v>35</v>
      </c>
      <c r="J122" s="80">
        <v>0.1938106283145219</v>
      </c>
      <c r="K122" s="79" t="s">
        <v>38</v>
      </c>
      <c r="L122" s="80">
        <v>0.1720486559768597</v>
      </c>
    </row>
    <row r="123" spans="2:12" ht="15">
      <c r="B123" s="78">
        <v>4</v>
      </c>
      <c r="C123" s="79" t="s">
        <v>42</v>
      </c>
      <c r="D123" s="80">
        <v>0.0169653663024559</v>
      </c>
      <c r="E123" s="79" t="s">
        <v>38</v>
      </c>
      <c r="F123" s="80">
        <v>0.048879684601334884</v>
      </c>
      <c r="G123" s="79" t="s">
        <v>37</v>
      </c>
      <c r="H123" s="80">
        <v>0.06369435420584083</v>
      </c>
      <c r="I123" s="79" t="s">
        <v>39</v>
      </c>
      <c r="J123" s="80">
        <v>0.03689957482458506</v>
      </c>
      <c r="K123" s="79" t="s">
        <v>35</v>
      </c>
      <c r="L123" s="80">
        <v>0.075036655165965</v>
      </c>
    </row>
    <row r="124" spans="2:12" ht="15.75" thickBot="1">
      <c r="B124" s="83">
        <v>5</v>
      </c>
      <c r="C124" s="86" t="s">
        <v>52</v>
      </c>
      <c r="D124" s="87">
        <v>0.009861823950357514</v>
      </c>
      <c r="E124" s="86" t="s">
        <v>42</v>
      </c>
      <c r="F124" s="87">
        <v>0.03012482631517985</v>
      </c>
      <c r="G124" s="86" t="s">
        <v>35</v>
      </c>
      <c r="H124" s="87">
        <v>0.016348850240469517</v>
      </c>
      <c r="I124" s="86" t="s">
        <v>36</v>
      </c>
      <c r="J124" s="87">
        <v>0.02900116095591074</v>
      </c>
      <c r="K124" s="86" t="s">
        <v>37</v>
      </c>
      <c r="L124" s="87">
        <v>0.030815182856372417</v>
      </c>
    </row>
    <row r="125" spans="3:9" ht="15">
      <c r="C125" s="70" t="s">
        <v>21</v>
      </c>
      <c r="I125" s="71"/>
    </row>
    <row r="126" ht="15.75" thickBot="1"/>
    <row r="127" spans="3:12" ht="15.75" thickBot="1">
      <c r="C127" s="105" t="s">
        <v>53</v>
      </c>
      <c r="D127" s="106"/>
      <c r="E127" s="106"/>
      <c r="F127" s="106"/>
      <c r="G127" s="106"/>
      <c r="H127" s="106"/>
      <c r="I127" s="106"/>
      <c r="J127" s="106"/>
      <c r="K127" s="106"/>
      <c r="L127" s="107"/>
    </row>
    <row r="128" spans="2:12" s="55" customFormat="1" ht="15.75" thickBot="1">
      <c r="B128" s="74" t="s">
        <v>33</v>
      </c>
      <c r="C128" s="111" t="s">
        <v>22</v>
      </c>
      <c r="D128" s="112"/>
      <c r="E128" s="111" t="s">
        <v>23</v>
      </c>
      <c r="F128" s="113"/>
      <c r="G128" s="111" t="s">
        <v>24</v>
      </c>
      <c r="H128" s="112"/>
      <c r="I128" s="113" t="s">
        <v>25</v>
      </c>
      <c r="J128" s="112"/>
      <c r="K128" s="113" t="s">
        <v>34</v>
      </c>
      <c r="L128" s="112"/>
    </row>
    <row r="129" spans="2:12" ht="15">
      <c r="B129" s="75">
        <v>1</v>
      </c>
      <c r="C129" s="76" t="s">
        <v>37</v>
      </c>
      <c r="D129" s="77">
        <v>0.4503</v>
      </c>
      <c r="E129" s="76" t="s">
        <v>36</v>
      </c>
      <c r="F129" s="77">
        <v>0.6279910329715521</v>
      </c>
      <c r="G129" s="76" t="s">
        <v>36</v>
      </c>
      <c r="H129" s="77">
        <v>0.6633269783605871</v>
      </c>
      <c r="I129" s="76" t="s">
        <v>36</v>
      </c>
      <c r="J129" s="77">
        <v>0.7418844497847201</v>
      </c>
      <c r="K129" s="76" t="s">
        <v>36</v>
      </c>
      <c r="L129" s="77">
        <v>0.5600961500525927</v>
      </c>
    </row>
    <row r="130" spans="2:12" ht="15">
      <c r="B130" s="78">
        <v>2</v>
      </c>
      <c r="C130" s="79" t="s">
        <v>36</v>
      </c>
      <c r="D130" s="80">
        <v>0.2289</v>
      </c>
      <c r="E130" s="79" t="s">
        <v>47</v>
      </c>
      <c r="F130" s="80">
        <v>0.20815370409161937</v>
      </c>
      <c r="G130" s="79" t="s">
        <v>47</v>
      </c>
      <c r="H130" s="80">
        <v>0.31567436082025857</v>
      </c>
      <c r="I130" s="79" t="s">
        <v>47</v>
      </c>
      <c r="J130" s="80">
        <v>0.16020827075197758</v>
      </c>
      <c r="K130" s="79" t="s">
        <v>47</v>
      </c>
      <c r="L130" s="80">
        <v>0.19123177260392824</v>
      </c>
    </row>
    <row r="131" spans="2:12" ht="15">
      <c r="B131" s="78">
        <v>3</v>
      </c>
      <c r="C131" s="79" t="s">
        <v>45</v>
      </c>
      <c r="D131" s="80">
        <v>0.1204</v>
      </c>
      <c r="E131" s="79" t="s">
        <v>38</v>
      </c>
      <c r="F131" s="80">
        <v>0.03608634876078953</v>
      </c>
      <c r="G131" s="79" t="s">
        <v>41</v>
      </c>
      <c r="H131" s="80">
        <v>0.005783539727045041</v>
      </c>
      <c r="I131" s="79" t="s">
        <v>40</v>
      </c>
      <c r="J131" s="80">
        <v>0.03204165415039551</v>
      </c>
      <c r="K131" s="79" t="s">
        <v>37</v>
      </c>
      <c r="L131" s="80">
        <v>0.12819710394351375</v>
      </c>
    </row>
    <row r="132" spans="2:12" ht="15">
      <c r="B132" s="78">
        <v>4</v>
      </c>
      <c r="C132" s="79" t="s">
        <v>47</v>
      </c>
      <c r="D132" s="80">
        <v>0.11</v>
      </c>
      <c r="E132" s="79" t="s">
        <v>37</v>
      </c>
      <c r="F132" s="80">
        <v>0.03395081661074305</v>
      </c>
      <c r="G132" s="79" t="s">
        <v>44</v>
      </c>
      <c r="H132" s="80">
        <v>0.004352172893331473</v>
      </c>
      <c r="I132" s="79" t="s">
        <v>35</v>
      </c>
      <c r="J132" s="80">
        <v>0.024031240612796635</v>
      </c>
      <c r="K132" s="79" t="s">
        <v>45</v>
      </c>
      <c r="L132" s="80">
        <v>0.03173278322685272</v>
      </c>
    </row>
    <row r="133" spans="2:12" ht="15.75" thickBot="1">
      <c r="B133" s="83">
        <v>5</v>
      </c>
      <c r="C133" s="86" t="s">
        <v>35</v>
      </c>
      <c r="D133" s="87">
        <v>0.0588</v>
      </c>
      <c r="E133" s="86" t="s">
        <v>41</v>
      </c>
      <c r="F133" s="87">
        <v>0.029394127780606526</v>
      </c>
      <c r="G133" s="86" t="s">
        <v>37</v>
      </c>
      <c r="H133" s="87">
        <v>0.0033923064708847165</v>
      </c>
      <c r="I133" s="86" t="s">
        <v>54</v>
      </c>
      <c r="J133" s="87">
        <v>0.01586061880444578</v>
      </c>
      <c r="K133" s="86" t="s">
        <v>41</v>
      </c>
      <c r="L133" s="87">
        <v>0.026113367108704596</v>
      </c>
    </row>
    <row r="134" spans="3:9" ht="15">
      <c r="C134" s="70" t="s">
        <v>21</v>
      </c>
      <c r="I134" s="71"/>
    </row>
    <row r="135" ht="15.75" thickBot="1"/>
    <row r="136" spans="3:12" ht="15.75" thickBot="1">
      <c r="C136" s="105" t="s">
        <v>55</v>
      </c>
      <c r="D136" s="106"/>
      <c r="E136" s="106"/>
      <c r="F136" s="106"/>
      <c r="G136" s="106"/>
      <c r="H136" s="106"/>
      <c r="I136" s="106"/>
      <c r="J136" s="106"/>
      <c r="K136" s="106"/>
      <c r="L136" s="107"/>
    </row>
    <row r="137" spans="2:12" s="55" customFormat="1" ht="15.75" thickBot="1">
      <c r="B137" s="74" t="s">
        <v>33</v>
      </c>
      <c r="C137" s="111" t="s">
        <v>22</v>
      </c>
      <c r="D137" s="112"/>
      <c r="E137" s="111" t="s">
        <v>23</v>
      </c>
      <c r="F137" s="113"/>
      <c r="G137" s="111" t="s">
        <v>24</v>
      </c>
      <c r="H137" s="112"/>
      <c r="I137" s="113" t="s">
        <v>25</v>
      </c>
      <c r="J137" s="112"/>
      <c r="K137" s="113" t="s">
        <v>34</v>
      </c>
      <c r="L137" s="112"/>
    </row>
    <row r="138" spans="2:12" ht="15">
      <c r="B138" s="75">
        <v>1</v>
      </c>
      <c r="C138" s="76" t="s">
        <v>36</v>
      </c>
      <c r="D138" s="77">
        <v>0.3834166548674762</v>
      </c>
      <c r="E138" s="76" t="s">
        <v>47</v>
      </c>
      <c r="F138" s="77">
        <v>0.38904446152664746</v>
      </c>
      <c r="G138" s="76" t="s">
        <v>47</v>
      </c>
      <c r="H138" s="77">
        <v>0.49744610076612755</v>
      </c>
      <c r="I138" s="76" t="s">
        <v>36</v>
      </c>
      <c r="J138" s="77">
        <v>0.3591546373088197</v>
      </c>
      <c r="K138" s="76" t="s">
        <v>36</v>
      </c>
      <c r="L138" s="77">
        <v>0.33059073620770085</v>
      </c>
    </row>
    <row r="139" spans="2:12" ht="15">
      <c r="B139" s="78">
        <v>2</v>
      </c>
      <c r="C139" s="79" t="s">
        <v>37</v>
      </c>
      <c r="D139" s="80">
        <v>0.29567360402030857</v>
      </c>
      <c r="E139" s="79" t="s">
        <v>37</v>
      </c>
      <c r="F139" s="80">
        <v>0.26747914724759236</v>
      </c>
      <c r="G139" s="79" t="s">
        <v>36</v>
      </c>
      <c r="H139" s="80">
        <v>0.38673530392857286</v>
      </c>
      <c r="I139" s="79" t="s">
        <v>47</v>
      </c>
      <c r="J139" s="80">
        <v>0.265372096288051</v>
      </c>
      <c r="K139" s="79" t="s">
        <v>47</v>
      </c>
      <c r="L139" s="80">
        <v>0.30499969251560843</v>
      </c>
    </row>
    <row r="140" spans="2:12" ht="15">
      <c r="B140" s="78">
        <v>3</v>
      </c>
      <c r="C140" s="79" t="s">
        <v>35</v>
      </c>
      <c r="D140" s="80">
        <v>0.18098252108561677</v>
      </c>
      <c r="E140" s="79" t="s">
        <v>36</v>
      </c>
      <c r="F140" s="80">
        <v>0.2061997106511694</v>
      </c>
      <c r="G140" s="79" t="s">
        <v>37</v>
      </c>
      <c r="H140" s="80">
        <v>0.07860341996662396</v>
      </c>
      <c r="I140" s="79" t="s">
        <v>35</v>
      </c>
      <c r="J140" s="80">
        <v>0.19101727824159773</v>
      </c>
      <c r="K140" s="79" t="s">
        <v>37</v>
      </c>
      <c r="L140" s="80">
        <v>0.18301746910003341</v>
      </c>
    </row>
    <row r="141" spans="2:12" ht="15">
      <c r="B141" s="78">
        <v>4</v>
      </c>
      <c r="C141" s="79" t="s">
        <v>40</v>
      </c>
      <c r="D141" s="80">
        <v>0.023283089457255775</v>
      </c>
      <c r="E141" s="79" t="s">
        <v>35</v>
      </c>
      <c r="F141" s="80">
        <v>0.0833396472533799</v>
      </c>
      <c r="G141" s="79" t="s">
        <v>38</v>
      </c>
      <c r="H141" s="80">
        <v>0.01689121171973664</v>
      </c>
      <c r="I141" s="79" t="s">
        <v>37</v>
      </c>
      <c r="J141" s="80">
        <v>0.10577911651823832</v>
      </c>
      <c r="K141" s="79" t="s">
        <v>35</v>
      </c>
      <c r="L141" s="80">
        <v>0.10752415874965109</v>
      </c>
    </row>
    <row r="142" spans="2:12" ht="15.75" thickBot="1">
      <c r="B142" s="83">
        <v>5</v>
      </c>
      <c r="C142" s="86" t="s">
        <v>44</v>
      </c>
      <c r="D142" s="87">
        <v>0.018596750438780167</v>
      </c>
      <c r="E142" s="86" t="s">
        <v>50</v>
      </c>
      <c r="F142" s="87">
        <v>0.02381591292915891</v>
      </c>
      <c r="G142" s="86" t="s">
        <v>44</v>
      </c>
      <c r="H142" s="87">
        <v>0.004690859436125484</v>
      </c>
      <c r="I142" s="86" t="s">
        <v>45</v>
      </c>
      <c r="J142" s="87">
        <v>0.048102005527994006</v>
      </c>
      <c r="K142" s="86" t="s">
        <v>45</v>
      </c>
      <c r="L142" s="87">
        <v>0.011572786907853535</v>
      </c>
    </row>
    <row r="143" spans="3:9" ht="15">
      <c r="C143" s="70" t="s">
        <v>21</v>
      </c>
      <c r="I143" s="71"/>
    </row>
    <row r="144" ht="15.75" thickBot="1"/>
    <row r="145" spans="3:12" ht="15.75" thickBot="1">
      <c r="C145" s="105" t="s">
        <v>56</v>
      </c>
      <c r="D145" s="106"/>
      <c r="E145" s="106"/>
      <c r="F145" s="106"/>
      <c r="G145" s="106"/>
      <c r="H145" s="106"/>
      <c r="I145" s="106"/>
      <c r="J145" s="106"/>
      <c r="K145" s="106"/>
      <c r="L145" s="107"/>
    </row>
    <row r="146" spans="2:12" s="55" customFormat="1" ht="15.75" thickBot="1">
      <c r="B146" s="74" t="s">
        <v>33</v>
      </c>
      <c r="C146" s="111" t="s">
        <v>22</v>
      </c>
      <c r="D146" s="112"/>
      <c r="E146" s="111" t="s">
        <v>23</v>
      </c>
      <c r="F146" s="113"/>
      <c r="G146" s="111" t="s">
        <v>24</v>
      </c>
      <c r="H146" s="112"/>
      <c r="I146" s="113" t="s">
        <v>25</v>
      </c>
      <c r="J146" s="112"/>
      <c r="K146" s="113" t="s">
        <v>34</v>
      </c>
      <c r="L146" s="112"/>
    </row>
    <row r="147" spans="2:12" ht="15">
      <c r="B147" s="75">
        <v>1</v>
      </c>
      <c r="C147" s="79" t="s">
        <v>35</v>
      </c>
      <c r="D147" s="92">
        <v>33.08</v>
      </c>
      <c r="E147" s="79" t="s">
        <v>47</v>
      </c>
      <c r="F147" s="93">
        <v>32.85</v>
      </c>
      <c r="G147" s="79" t="s">
        <v>47</v>
      </c>
      <c r="H147" s="92">
        <v>62.26</v>
      </c>
      <c r="I147" s="94" t="s">
        <v>36</v>
      </c>
      <c r="J147" s="92">
        <v>47.57</v>
      </c>
      <c r="K147" s="94" t="s">
        <v>47</v>
      </c>
      <c r="L147" s="95">
        <v>28.731616780943668</v>
      </c>
    </row>
    <row r="148" spans="2:12" ht="15">
      <c r="B148" s="78">
        <v>2</v>
      </c>
      <c r="C148" s="79" t="s">
        <v>37</v>
      </c>
      <c r="D148" s="92">
        <v>18.91</v>
      </c>
      <c r="E148" s="79" t="s">
        <v>36</v>
      </c>
      <c r="F148" s="93">
        <v>31.02</v>
      </c>
      <c r="G148" s="79" t="s">
        <v>37</v>
      </c>
      <c r="H148" s="92">
        <v>12.99</v>
      </c>
      <c r="I148" s="94" t="s">
        <v>47</v>
      </c>
      <c r="J148" s="92">
        <v>17.51</v>
      </c>
      <c r="K148" s="94" t="s">
        <v>36</v>
      </c>
      <c r="L148" s="95">
        <v>24.900244431581076</v>
      </c>
    </row>
    <row r="149" spans="2:12" ht="15">
      <c r="B149" s="78">
        <v>3</v>
      </c>
      <c r="C149" s="79" t="s">
        <v>36</v>
      </c>
      <c r="D149" s="92">
        <v>9.61</v>
      </c>
      <c r="E149" s="79" t="s">
        <v>37</v>
      </c>
      <c r="F149" s="93">
        <v>26.73</v>
      </c>
      <c r="G149" s="79" t="s">
        <v>35</v>
      </c>
      <c r="H149" s="92">
        <v>11.57</v>
      </c>
      <c r="I149" s="94" t="s">
        <v>35</v>
      </c>
      <c r="J149" s="92">
        <v>14.59</v>
      </c>
      <c r="K149" s="94" t="s">
        <v>37</v>
      </c>
      <c r="L149" s="95">
        <v>14.504883696204814</v>
      </c>
    </row>
    <row r="150" spans="2:12" ht="15">
      <c r="B150" s="78">
        <v>4</v>
      </c>
      <c r="C150" s="79" t="s">
        <v>38</v>
      </c>
      <c r="D150" s="92">
        <v>8.42</v>
      </c>
      <c r="E150" s="79" t="s">
        <v>44</v>
      </c>
      <c r="F150" s="93">
        <v>3.21</v>
      </c>
      <c r="G150" s="79" t="s">
        <v>38</v>
      </c>
      <c r="H150" s="92">
        <v>2.35</v>
      </c>
      <c r="I150" s="94" t="s">
        <v>39</v>
      </c>
      <c r="J150" s="92">
        <v>5.91</v>
      </c>
      <c r="K150" s="94" t="s">
        <v>35</v>
      </c>
      <c r="L150" s="95">
        <v>14.24093170968335</v>
      </c>
    </row>
    <row r="151" spans="2:12" ht="15.75" thickBot="1">
      <c r="B151" s="83">
        <v>5</v>
      </c>
      <c r="C151" s="86" t="s">
        <v>57</v>
      </c>
      <c r="D151" s="96">
        <v>4.44</v>
      </c>
      <c r="E151" s="86" t="s">
        <v>35</v>
      </c>
      <c r="F151" s="97">
        <v>1.52</v>
      </c>
      <c r="G151" s="86" t="s">
        <v>39</v>
      </c>
      <c r="H151" s="96">
        <v>2.26</v>
      </c>
      <c r="I151" s="98" t="s">
        <v>37</v>
      </c>
      <c r="J151" s="96">
        <v>4.31</v>
      </c>
      <c r="K151" s="98" t="s">
        <v>38</v>
      </c>
      <c r="L151" s="99">
        <v>2.683768534675095</v>
      </c>
    </row>
    <row r="152" spans="3:9" ht="15">
      <c r="C152" s="70" t="s">
        <v>21</v>
      </c>
      <c r="I152" s="71"/>
    </row>
    <row r="153" ht="15.75" thickBot="1"/>
    <row r="154" spans="3:12" ht="15.75" thickBot="1">
      <c r="C154" s="105" t="s">
        <v>58</v>
      </c>
      <c r="D154" s="106"/>
      <c r="E154" s="106"/>
      <c r="F154" s="106"/>
      <c r="G154" s="106"/>
      <c r="H154" s="106"/>
      <c r="I154" s="106"/>
      <c r="J154" s="106"/>
      <c r="K154" s="106"/>
      <c r="L154" s="107"/>
    </row>
    <row r="155" spans="2:12" s="55" customFormat="1" ht="15.75" thickBot="1">
      <c r="B155" s="74" t="s">
        <v>33</v>
      </c>
      <c r="C155" s="111" t="s">
        <v>22</v>
      </c>
      <c r="D155" s="112"/>
      <c r="E155" s="111" t="s">
        <v>23</v>
      </c>
      <c r="F155" s="113"/>
      <c r="G155" s="111" t="s">
        <v>24</v>
      </c>
      <c r="H155" s="112"/>
      <c r="I155" s="113" t="s">
        <v>25</v>
      </c>
      <c r="J155" s="112"/>
      <c r="K155" s="113" t="s">
        <v>34</v>
      </c>
      <c r="L155" s="112"/>
    </row>
    <row r="156" spans="2:12" ht="15">
      <c r="B156" s="75">
        <v>1</v>
      </c>
      <c r="C156" s="79" t="s">
        <v>36</v>
      </c>
      <c r="D156" s="92">
        <v>49.92</v>
      </c>
      <c r="E156" s="79" t="s">
        <v>36</v>
      </c>
      <c r="F156" s="93">
        <v>45.17</v>
      </c>
      <c r="G156" s="79" t="s">
        <v>36</v>
      </c>
      <c r="H156" s="92">
        <v>36.33</v>
      </c>
      <c r="I156" s="94" t="s">
        <v>47</v>
      </c>
      <c r="J156" s="92">
        <v>17.35</v>
      </c>
      <c r="K156" s="94" t="s">
        <v>36</v>
      </c>
      <c r="L156" s="95">
        <v>31.97941091831027</v>
      </c>
    </row>
    <row r="157" spans="2:12" ht="15">
      <c r="B157" s="78">
        <v>2</v>
      </c>
      <c r="C157" s="79" t="s">
        <v>37</v>
      </c>
      <c r="D157" s="92">
        <v>18.81</v>
      </c>
      <c r="E157" s="79" t="s">
        <v>37</v>
      </c>
      <c r="F157" s="93">
        <v>19.14</v>
      </c>
      <c r="G157" s="79" t="s">
        <v>47</v>
      </c>
      <c r="H157" s="92">
        <v>18.46</v>
      </c>
      <c r="I157" s="94" t="s">
        <v>36</v>
      </c>
      <c r="J157" s="92">
        <v>15.07</v>
      </c>
      <c r="K157" s="94" t="s">
        <v>47</v>
      </c>
      <c r="L157" s="95">
        <v>15.252300717474624</v>
      </c>
    </row>
    <row r="158" spans="2:12" ht="15">
      <c r="B158" s="78">
        <v>3</v>
      </c>
      <c r="C158" s="79" t="s">
        <v>47</v>
      </c>
      <c r="D158" s="92">
        <v>8.6</v>
      </c>
      <c r="E158" s="79" t="s">
        <v>59</v>
      </c>
      <c r="F158" s="93">
        <v>10.36</v>
      </c>
      <c r="G158" s="79" t="s">
        <v>59</v>
      </c>
      <c r="H158" s="92">
        <v>16.17</v>
      </c>
      <c r="I158" s="94" t="s">
        <v>35</v>
      </c>
      <c r="J158" s="92">
        <v>12.02</v>
      </c>
      <c r="K158" s="94" t="s">
        <v>37</v>
      </c>
      <c r="L158" s="95">
        <v>15.013636578327644</v>
      </c>
    </row>
    <row r="159" spans="2:12" ht="15">
      <c r="B159" s="78">
        <v>4</v>
      </c>
      <c r="C159" s="79" t="s">
        <v>59</v>
      </c>
      <c r="D159" s="92">
        <v>6.45</v>
      </c>
      <c r="E159" s="79" t="s">
        <v>47</v>
      </c>
      <c r="F159" s="93">
        <v>9.97</v>
      </c>
      <c r="G159" s="79" t="s">
        <v>37</v>
      </c>
      <c r="H159" s="92">
        <v>15.97</v>
      </c>
      <c r="I159" s="94" t="s">
        <v>37</v>
      </c>
      <c r="J159" s="92">
        <v>10.69</v>
      </c>
      <c r="K159" s="94" t="s">
        <v>59</v>
      </c>
      <c r="L159" s="95">
        <v>11.496527327476299</v>
      </c>
    </row>
    <row r="160" spans="2:12" ht="15.75" thickBot="1">
      <c r="B160" s="83">
        <v>5</v>
      </c>
      <c r="C160" s="86" t="s">
        <v>60</v>
      </c>
      <c r="D160" s="96">
        <v>4.82</v>
      </c>
      <c r="E160" s="86" t="s">
        <v>42</v>
      </c>
      <c r="F160" s="97">
        <v>7.65</v>
      </c>
      <c r="G160" s="86" t="s">
        <v>50</v>
      </c>
      <c r="H160" s="96">
        <v>3.17</v>
      </c>
      <c r="I160" s="98" t="s">
        <v>59</v>
      </c>
      <c r="J160" s="96">
        <v>9.53</v>
      </c>
      <c r="K160" s="98" t="s">
        <v>35</v>
      </c>
      <c r="L160" s="99">
        <v>5.103206378380694</v>
      </c>
    </row>
    <row r="161" spans="3:9" ht="15">
      <c r="C161" s="70" t="s">
        <v>21</v>
      </c>
      <c r="I161" s="71"/>
    </row>
    <row r="162" ht="15.75" thickBot="1"/>
    <row r="163" spans="3:12" ht="15.75" thickBot="1">
      <c r="C163" s="105" t="s">
        <v>61</v>
      </c>
      <c r="D163" s="106"/>
      <c r="E163" s="106"/>
      <c r="F163" s="106"/>
      <c r="G163" s="106"/>
      <c r="H163" s="106"/>
      <c r="I163" s="106"/>
      <c r="J163" s="106"/>
      <c r="K163" s="106"/>
      <c r="L163" s="107"/>
    </row>
    <row r="164" spans="2:12" s="55" customFormat="1" ht="15.75" thickBot="1">
      <c r="B164" s="74" t="s">
        <v>33</v>
      </c>
      <c r="C164" s="111" t="s">
        <v>22</v>
      </c>
      <c r="D164" s="112"/>
      <c r="E164" s="111" t="s">
        <v>23</v>
      </c>
      <c r="F164" s="113"/>
      <c r="G164" s="111" t="s">
        <v>24</v>
      </c>
      <c r="H164" s="112"/>
      <c r="I164" s="113" t="s">
        <v>25</v>
      </c>
      <c r="J164" s="112"/>
      <c r="K164" s="113" t="s">
        <v>34</v>
      </c>
      <c r="L164" s="112"/>
    </row>
    <row r="165" spans="2:12" ht="15">
      <c r="B165" s="75">
        <v>1</v>
      </c>
      <c r="C165" s="79" t="s">
        <v>47</v>
      </c>
      <c r="D165" s="92">
        <v>60.73</v>
      </c>
      <c r="E165" s="79" t="s">
        <v>47</v>
      </c>
      <c r="F165" s="93">
        <v>71.02</v>
      </c>
      <c r="G165" s="79" t="s">
        <v>47</v>
      </c>
      <c r="H165" s="92">
        <v>64.93</v>
      </c>
      <c r="I165" s="94" t="s">
        <v>37</v>
      </c>
      <c r="J165" s="92">
        <v>56.49</v>
      </c>
      <c r="K165" s="94" t="s">
        <v>47</v>
      </c>
      <c r="L165" s="95">
        <v>57.97511287713637</v>
      </c>
    </row>
    <row r="166" spans="2:12" ht="15">
      <c r="B166" s="78">
        <v>2</v>
      </c>
      <c r="C166" s="79" t="s">
        <v>37</v>
      </c>
      <c r="D166" s="92">
        <v>16.61</v>
      </c>
      <c r="E166" s="79" t="s">
        <v>36</v>
      </c>
      <c r="F166" s="93">
        <v>15.04</v>
      </c>
      <c r="G166" s="79" t="s">
        <v>37</v>
      </c>
      <c r="H166" s="92">
        <v>17.66</v>
      </c>
      <c r="I166" s="94" t="s">
        <v>47</v>
      </c>
      <c r="J166" s="92">
        <v>28.3</v>
      </c>
      <c r="K166" s="94" t="s">
        <v>37</v>
      </c>
      <c r="L166" s="95">
        <v>23.909086455400878</v>
      </c>
    </row>
    <row r="167" spans="2:12" ht="15">
      <c r="B167" s="78">
        <v>3</v>
      </c>
      <c r="C167" s="79" t="s">
        <v>36</v>
      </c>
      <c r="D167" s="92">
        <v>13.71</v>
      </c>
      <c r="E167" s="79" t="s">
        <v>37</v>
      </c>
      <c r="F167" s="93">
        <v>10.09</v>
      </c>
      <c r="G167" s="79" t="s">
        <v>59</v>
      </c>
      <c r="H167" s="92">
        <v>6.77</v>
      </c>
      <c r="I167" s="94" t="s">
        <v>36</v>
      </c>
      <c r="J167" s="92">
        <v>4.96</v>
      </c>
      <c r="K167" s="94" t="s">
        <v>36</v>
      </c>
      <c r="L167" s="95">
        <v>9.274839280507287</v>
      </c>
    </row>
    <row r="168" spans="2:12" ht="15">
      <c r="B168" s="78">
        <v>4</v>
      </c>
      <c r="C168" s="79" t="s">
        <v>62</v>
      </c>
      <c r="D168" s="92">
        <v>3.62</v>
      </c>
      <c r="E168" s="79" t="s">
        <v>59</v>
      </c>
      <c r="F168" s="93">
        <v>2.74</v>
      </c>
      <c r="G168" s="79" t="s">
        <v>36</v>
      </c>
      <c r="H168" s="92">
        <v>5.51</v>
      </c>
      <c r="I168" s="94" t="s">
        <v>62</v>
      </c>
      <c r="J168" s="92">
        <v>4.33</v>
      </c>
      <c r="K168" s="94" t="s">
        <v>59</v>
      </c>
      <c r="L168" s="95">
        <v>3.66083809253003</v>
      </c>
    </row>
    <row r="169" spans="2:12" ht="15.75" thickBot="1">
      <c r="B169" s="83">
        <v>5</v>
      </c>
      <c r="C169" s="86" t="s">
        <v>59</v>
      </c>
      <c r="D169" s="96">
        <v>1.61</v>
      </c>
      <c r="E169" s="86" t="s">
        <v>63</v>
      </c>
      <c r="F169" s="97">
        <v>0.56</v>
      </c>
      <c r="G169" s="86" t="s">
        <v>62</v>
      </c>
      <c r="H169" s="96">
        <v>3.19</v>
      </c>
      <c r="I169" s="98" t="s">
        <v>59</v>
      </c>
      <c r="J169" s="96">
        <v>1.24</v>
      </c>
      <c r="K169" s="98" t="s">
        <v>62</v>
      </c>
      <c r="L169" s="99">
        <v>2.6064493809976668</v>
      </c>
    </row>
    <row r="170" spans="3:9" ht="15">
      <c r="C170" s="70" t="s">
        <v>21</v>
      </c>
      <c r="I170" s="71"/>
    </row>
    <row r="171" ht="15.75" thickBot="1"/>
    <row r="172" spans="3:12" ht="15.75" thickBot="1">
      <c r="C172" s="114" t="s">
        <v>64</v>
      </c>
      <c r="D172" s="115"/>
      <c r="E172" s="115"/>
      <c r="F172" s="115"/>
      <c r="G172" s="115"/>
      <c r="H172" s="115"/>
      <c r="I172" s="115"/>
      <c r="J172" s="115"/>
      <c r="K172" s="115"/>
      <c r="L172" s="116"/>
    </row>
    <row r="173" spans="2:12" s="55" customFormat="1" ht="15.75" thickBot="1">
      <c r="B173" s="74" t="s">
        <v>33</v>
      </c>
      <c r="C173" s="111" t="s">
        <v>22</v>
      </c>
      <c r="D173" s="112"/>
      <c r="E173" s="111" t="s">
        <v>23</v>
      </c>
      <c r="F173" s="113"/>
      <c r="G173" s="111" t="s">
        <v>24</v>
      </c>
      <c r="H173" s="112"/>
      <c r="I173" s="113" t="s">
        <v>25</v>
      </c>
      <c r="J173" s="112"/>
      <c r="K173" s="113" t="s">
        <v>34</v>
      </c>
      <c r="L173" s="112"/>
    </row>
    <row r="174" spans="2:12" ht="15">
      <c r="B174" s="75">
        <v>1</v>
      </c>
      <c r="C174" s="79" t="s">
        <v>47</v>
      </c>
      <c r="D174" s="92">
        <v>59.98</v>
      </c>
      <c r="E174" s="79" t="s">
        <v>37</v>
      </c>
      <c r="F174" s="93">
        <v>46.12</v>
      </c>
      <c r="G174" s="79" t="s">
        <v>37</v>
      </c>
      <c r="H174" s="92">
        <v>36.07</v>
      </c>
      <c r="I174" s="94" t="s">
        <v>47</v>
      </c>
      <c r="J174" s="92">
        <v>29.41</v>
      </c>
      <c r="K174" s="94" t="s">
        <v>47</v>
      </c>
      <c r="L174" s="95">
        <v>31.0407630247008</v>
      </c>
    </row>
    <row r="175" spans="2:12" ht="15">
      <c r="B175" s="78">
        <v>2</v>
      </c>
      <c r="C175" s="79" t="s">
        <v>36</v>
      </c>
      <c r="D175" s="92">
        <v>20.41</v>
      </c>
      <c r="E175" s="79" t="s">
        <v>47</v>
      </c>
      <c r="F175" s="93">
        <v>25.94</v>
      </c>
      <c r="G175" s="79" t="s">
        <v>47</v>
      </c>
      <c r="H175" s="92">
        <v>23.13</v>
      </c>
      <c r="I175" s="94" t="s">
        <v>37</v>
      </c>
      <c r="J175" s="92">
        <v>28.43</v>
      </c>
      <c r="K175" s="94" t="s">
        <v>37</v>
      </c>
      <c r="L175" s="95">
        <v>29.8921892435291</v>
      </c>
    </row>
    <row r="176" spans="2:12" ht="15">
      <c r="B176" s="78">
        <v>3</v>
      </c>
      <c r="C176" s="79" t="s">
        <v>62</v>
      </c>
      <c r="D176" s="92">
        <v>8.23</v>
      </c>
      <c r="E176" s="79" t="s">
        <v>40</v>
      </c>
      <c r="F176" s="93">
        <v>4.92</v>
      </c>
      <c r="G176" s="79" t="s">
        <v>35</v>
      </c>
      <c r="H176" s="92">
        <v>12.01</v>
      </c>
      <c r="I176" s="94" t="s">
        <v>62</v>
      </c>
      <c r="J176" s="92">
        <v>9.31</v>
      </c>
      <c r="K176" s="94" t="s">
        <v>35</v>
      </c>
      <c r="L176" s="95">
        <v>6.81745727761386</v>
      </c>
    </row>
    <row r="177" spans="2:12" ht="15">
      <c r="B177" s="78">
        <v>4</v>
      </c>
      <c r="C177" s="79" t="s">
        <v>35</v>
      </c>
      <c r="D177" s="92">
        <v>5.94</v>
      </c>
      <c r="E177" s="79" t="s">
        <v>65</v>
      </c>
      <c r="F177" s="93">
        <v>4.46</v>
      </c>
      <c r="G177" s="79" t="s">
        <v>52</v>
      </c>
      <c r="H177" s="92">
        <v>6.61</v>
      </c>
      <c r="I177" s="94" t="s">
        <v>59</v>
      </c>
      <c r="J177" s="92">
        <v>9.21</v>
      </c>
      <c r="K177" s="94" t="s">
        <v>36</v>
      </c>
      <c r="L177" s="95">
        <v>5.67421873071225</v>
      </c>
    </row>
    <row r="178" spans="2:12" ht="15.75" thickBot="1">
      <c r="B178" s="83">
        <v>5</v>
      </c>
      <c r="C178" s="86" t="s">
        <v>59</v>
      </c>
      <c r="D178" s="96">
        <v>2.24</v>
      </c>
      <c r="E178" s="86" t="s">
        <v>59</v>
      </c>
      <c r="F178" s="97">
        <v>3.23</v>
      </c>
      <c r="G178" s="86" t="s">
        <v>36</v>
      </c>
      <c r="H178" s="96">
        <v>6.35</v>
      </c>
      <c r="I178" s="98" t="s">
        <v>52</v>
      </c>
      <c r="J178" s="96">
        <v>6.81</v>
      </c>
      <c r="K178" s="98" t="s">
        <v>59</v>
      </c>
      <c r="L178" s="99">
        <v>5.47056925643325</v>
      </c>
    </row>
    <row r="179" spans="3:9" ht="15">
      <c r="C179" s="70" t="s">
        <v>21</v>
      </c>
      <c r="I179" s="71"/>
    </row>
  </sheetData>
  <sheetProtection/>
  <mergeCells count="95">
    <mergeCell ref="C31:D31"/>
    <mergeCell ref="E31:F31"/>
    <mergeCell ref="F11:H11"/>
    <mergeCell ref="C13:D13"/>
    <mergeCell ref="E13:F13"/>
    <mergeCell ref="G13:H13"/>
    <mergeCell ref="I13:J13"/>
    <mergeCell ref="K13:L13"/>
    <mergeCell ref="G31:H31"/>
    <mergeCell ref="I31:J31"/>
    <mergeCell ref="K31:L31"/>
    <mergeCell ref="C72:L72"/>
    <mergeCell ref="C63:L63"/>
    <mergeCell ref="C64:D64"/>
    <mergeCell ref="E64:F64"/>
    <mergeCell ref="G64:H64"/>
    <mergeCell ref="I64:J64"/>
    <mergeCell ref="K64:L64"/>
    <mergeCell ref="C73:D73"/>
    <mergeCell ref="E73:F73"/>
    <mergeCell ref="G73:H73"/>
    <mergeCell ref="I73:J73"/>
    <mergeCell ref="K73:L73"/>
    <mergeCell ref="C82:L82"/>
    <mergeCell ref="C83:D83"/>
    <mergeCell ref="E83:F83"/>
    <mergeCell ref="G83:H83"/>
    <mergeCell ref="I83:J83"/>
    <mergeCell ref="K83:L83"/>
    <mergeCell ref="C91:L91"/>
    <mergeCell ref="C92:D92"/>
    <mergeCell ref="E92:F92"/>
    <mergeCell ref="G92:H92"/>
    <mergeCell ref="I92:J92"/>
    <mergeCell ref="K92:L92"/>
    <mergeCell ref="C100:L100"/>
    <mergeCell ref="C101:D101"/>
    <mergeCell ref="E101:F101"/>
    <mergeCell ref="G101:H101"/>
    <mergeCell ref="I101:J101"/>
    <mergeCell ref="K101:L101"/>
    <mergeCell ref="C109:L109"/>
    <mergeCell ref="C110:D110"/>
    <mergeCell ref="E110:F110"/>
    <mergeCell ref="G110:H110"/>
    <mergeCell ref="I110:J110"/>
    <mergeCell ref="K110:L110"/>
    <mergeCell ref="C118:L118"/>
    <mergeCell ref="C119:D119"/>
    <mergeCell ref="E119:F119"/>
    <mergeCell ref="G119:H119"/>
    <mergeCell ref="I119:J119"/>
    <mergeCell ref="K119:L119"/>
    <mergeCell ref="C127:L127"/>
    <mergeCell ref="C128:D128"/>
    <mergeCell ref="E128:F128"/>
    <mergeCell ref="G128:H128"/>
    <mergeCell ref="I128:J128"/>
    <mergeCell ref="K128:L128"/>
    <mergeCell ref="C136:L136"/>
    <mergeCell ref="C137:D137"/>
    <mergeCell ref="E137:F137"/>
    <mergeCell ref="G137:H137"/>
    <mergeCell ref="I137:J137"/>
    <mergeCell ref="K137:L137"/>
    <mergeCell ref="C145:L145"/>
    <mergeCell ref="C146:D146"/>
    <mergeCell ref="E146:F146"/>
    <mergeCell ref="G146:H146"/>
    <mergeCell ref="I146:J146"/>
    <mergeCell ref="K146:L146"/>
    <mergeCell ref="C154:L154"/>
    <mergeCell ref="C172:L172"/>
    <mergeCell ref="C155:D155"/>
    <mergeCell ref="E155:F155"/>
    <mergeCell ref="G155:H155"/>
    <mergeCell ref="I155:J155"/>
    <mergeCell ref="K155:L155"/>
    <mergeCell ref="C163:L163"/>
    <mergeCell ref="C173:D173"/>
    <mergeCell ref="E173:F173"/>
    <mergeCell ref="G173:H173"/>
    <mergeCell ref="I173:J173"/>
    <mergeCell ref="K173:L173"/>
    <mergeCell ref="C164:D164"/>
    <mergeCell ref="E164:F164"/>
    <mergeCell ref="G164:H164"/>
    <mergeCell ref="I164:J164"/>
    <mergeCell ref="K164:L164"/>
    <mergeCell ref="C54:L54"/>
    <mergeCell ref="C55:D55"/>
    <mergeCell ref="E55:F55"/>
    <mergeCell ref="G55:H55"/>
    <mergeCell ref="I55:J55"/>
    <mergeCell ref="K55:L5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H182"/>
  <sheetViews>
    <sheetView showGridLines="0" zoomScalePageLayoutView="0" workbookViewId="0" topLeftCell="B1">
      <pane ySplit="12" topLeftCell="A163" activePane="bottomLeft" state="frozen"/>
      <selection pane="topLeft" activeCell="A1" sqref="A1"/>
      <selection pane="bottomLeft" activeCell="B181" sqref="A181:IV181"/>
    </sheetView>
  </sheetViews>
  <sheetFormatPr defaultColWidth="11.421875" defaultRowHeight="15"/>
  <cols>
    <col min="1" max="1" width="23.140625" style="0" customWidth="1"/>
    <col min="2" max="2" width="19.28125" style="0" customWidth="1"/>
    <col min="3" max="3" width="21.421875" style="21" customWidth="1"/>
    <col min="4" max="4" width="22.00390625" style="21" customWidth="1"/>
    <col min="5" max="5" width="22.28125" style="21" customWidth="1"/>
    <col min="6" max="6" width="14.140625" style="0" bestFit="1" customWidth="1"/>
    <col min="7" max="8" width="11.5742187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ht="7.5" customHeight="1" thickBot="1"/>
    <row r="10" spans="3:5" ht="15.75" thickBot="1">
      <c r="C10" s="117" t="s">
        <v>19</v>
      </c>
      <c r="D10" s="118"/>
      <c r="E10" s="31" t="s">
        <v>18</v>
      </c>
    </row>
    <row r="11" ht="12.75" customHeight="1">
      <c r="B11" s="104" t="s">
        <v>74</v>
      </c>
    </row>
    <row r="12" spans="2:5" s="28" customFormat="1" ht="30">
      <c r="B12" s="32" t="s">
        <v>17</v>
      </c>
      <c r="C12" s="30" t="s">
        <v>66</v>
      </c>
      <c r="D12" s="33" t="s">
        <v>14</v>
      </c>
      <c r="E12" s="29" t="s">
        <v>16</v>
      </c>
    </row>
    <row r="13" spans="2:5" ht="15">
      <c r="B13" s="35">
        <v>39083</v>
      </c>
      <c r="C13" s="27">
        <v>6698959.2</v>
      </c>
      <c r="D13" s="27">
        <v>2979.808</v>
      </c>
      <c r="E13" s="26">
        <v>2248.1177310752905</v>
      </c>
    </row>
    <row r="14" spans="2:5" ht="15">
      <c r="B14" s="36">
        <v>39114</v>
      </c>
      <c r="C14" s="25">
        <v>1465039</v>
      </c>
      <c r="D14" s="25">
        <v>600</v>
      </c>
      <c r="E14" s="24">
        <v>2441.7316666666666</v>
      </c>
    </row>
    <row r="15" spans="2:5" ht="15">
      <c r="B15" s="36">
        <v>39142</v>
      </c>
      <c r="C15" s="25">
        <v>6168012.8</v>
      </c>
      <c r="D15" s="25">
        <v>2608.19</v>
      </c>
      <c r="E15" s="24">
        <v>2364.8632960022082</v>
      </c>
    </row>
    <row r="16" spans="2:5" ht="15">
      <c r="B16" s="36">
        <v>39173</v>
      </c>
      <c r="C16" s="25">
        <v>6792066.23</v>
      </c>
      <c r="D16" s="25">
        <v>2681.344</v>
      </c>
      <c r="E16" s="24">
        <v>2533.0827488006016</v>
      </c>
    </row>
    <row r="17" spans="2:5" ht="15">
      <c r="B17" s="36">
        <v>39203</v>
      </c>
      <c r="C17" s="25">
        <v>2003143.54</v>
      </c>
      <c r="D17" s="25">
        <v>650</v>
      </c>
      <c r="E17" s="24">
        <v>3081.7592923076922</v>
      </c>
    </row>
    <row r="18" spans="2:5" ht="15">
      <c r="B18" s="36">
        <v>39234</v>
      </c>
      <c r="C18" s="25">
        <v>6256888</v>
      </c>
      <c r="D18" s="25">
        <v>2301.1099999999997</v>
      </c>
      <c r="E18" s="24">
        <v>2719.0738382780487</v>
      </c>
    </row>
    <row r="19" spans="2:5" ht="15">
      <c r="B19" s="36">
        <v>39264</v>
      </c>
      <c r="C19" s="25">
        <v>12476011.719999999</v>
      </c>
      <c r="D19" s="25">
        <v>4699.484</v>
      </c>
      <c r="E19" s="24">
        <v>2654.7620377045646</v>
      </c>
    </row>
    <row r="20" spans="2:5" ht="15">
      <c r="B20" s="36">
        <v>39295</v>
      </c>
      <c r="C20" s="25">
        <v>11914368.999999998</v>
      </c>
      <c r="D20" s="25">
        <v>3601.25</v>
      </c>
      <c r="E20" s="24">
        <v>3308.398195071155</v>
      </c>
    </row>
    <row r="21" spans="2:5" ht="15">
      <c r="B21" s="36">
        <v>39326</v>
      </c>
      <c r="C21" s="25">
        <v>12320642.21</v>
      </c>
      <c r="D21" s="25">
        <v>4060</v>
      </c>
      <c r="E21" s="24">
        <v>3034.6409384236454</v>
      </c>
    </row>
    <row r="22" spans="2:5" ht="15">
      <c r="B22" s="36">
        <v>39356</v>
      </c>
      <c r="C22" s="25">
        <v>9027116.74</v>
      </c>
      <c r="D22" s="25">
        <v>2368.968</v>
      </c>
      <c r="E22" s="24">
        <v>3810.5693027512402</v>
      </c>
    </row>
    <row r="23" spans="2:5" ht="15">
      <c r="B23" s="36">
        <v>39387</v>
      </c>
      <c r="C23" s="25">
        <v>9472584.129999999</v>
      </c>
      <c r="D23" s="25">
        <v>2783.5</v>
      </c>
      <c r="E23" s="24">
        <v>3403.119859888629</v>
      </c>
    </row>
    <row r="24" spans="2:5" ht="15">
      <c r="B24" s="37">
        <v>39417</v>
      </c>
      <c r="C24" s="23">
        <v>10648595.229999999</v>
      </c>
      <c r="D24" s="23">
        <v>3262.016</v>
      </c>
      <c r="E24" s="22">
        <v>3264.421520311365</v>
      </c>
    </row>
    <row r="25" spans="2:5" ht="15">
      <c r="B25" s="35">
        <v>39448</v>
      </c>
      <c r="C25" s="27">
        <v>6119371.279999999</v>
      </c>
      <c r="D25" s="27">
        <v>1425</v>
      </c>
      <c r="E25" s="26">
        <v>4294.295635087718</v>
      </c>
    </row>
    <row r="26" spans="2:5" ht="15">
      <c r="B26" s="36">
        <v>39479</v>
      </c>
      <c r="C26" s="25">
        <v>773500</v>
      </c>
      <c r="D26" s="25">
        <v>200</v>
      </c>
      <c r="E26" s="24">
        <v>3867.5</v>
      </c>
    </row>
    <row r="27" spans="2:5" ht="15">
      <c r="B27" s="36">
        <v>39508</v>
      </c>
      <c r="C27" s="25">
        <v>14054767.65</v>
      </c>
      <c r="D27" s="25">
        <v>3267.6800000000003</v>
      </c>
      <c r="E27" s="24">
        <v>4301.14565991774</v>
      </c>
    </row>
    <row r="28" spans="2:5" ht="15">
      <c r="B28" s="36">
        <v>39539</v>
      </c>
      <c r="C28" s="25">
        <v>8597693.21</v>
      </c>
      <c r="D28" s="25">
        <v>2024.5000000000002</v>
      </c>
      <c r="E28" s="24">
        <v>4246.823022968635</v>
      </c>
    </row>
    <row r="29" spans="2:5" ht="15">
      <c r="B29" s="36">
        <v>39569</v>
      </c>
      <c r="C29" s="25">
        <v>17173258.67</v>
      </c>
      <c r="D29" s="25">
        <v>3900.375</v>
      </c>
      <c r="E29" s="24">
        <v>4402.976295868988</v>
      </c>
    </row>
    <row r="30" spans="2:5" ht="15">
      <c r="B30" s="36">
        <v>39600</v>
      </c>
      <c r="C30" s="25">
        <v>14129352.69</v>
      </c>
      <c r="D30" s="25">
        <v>2900</v>
      </c>
      <c r="E30" s="24">
        <v>4872.190582758621</v>
      </c>
    </row>
    <row r="31" spans="2:5" ht="15">
      <c r="B31" s="36">
        <v>39630</v>
      </c>
      <c r="C31" s="25">
        <v>15714742.83</v>
      </c>
      <c r="D31" s="25">
        <v>3560</v>
      </c>
      <c r="E31" s="24">
        <v>4414.253603932584</v>
      </c>
    </row>
    <row r="32" spans="2:5" ht="15">
      <c r="B32" s="36">
        <v>39661</v>
      </c>
      <c r="C32" s="25">
        <v>20003868.54</v>
      </c>
      <c r="D32" s="25">
        <v>4250</v>
      </c>
      <c r="E32" s="24">
        <v>4706.792597647059</v>
      </c>
    </row>
    <row r="33" spans="2:5" ht="15">
      <c r="B33" s="36">
        <v>39692</v>
      </c>
      <c r="C33" s="25">
        <v>14235394.98</v>
      </c>
      <c r="D33" s="25">
        <v>3535</v>
      </c>
      <c r="E33" s="24">
        <v>4026.985850070721</v>
      </c>
    </row>
    <row r="34" spans="2:5" ht="15">
      <c r="B34" s="36">
        <v>39722</v>
      </c>
      <c r="C34" s="25">
        <v>9797544.490000002</v>
      </c>
      <c r="D34" s="25">
        <v>2980</v>
      </c>
      <c r="E34" s="24">
        <v>3287.766607382551</v>
      </c>
    </row>
    <row r="35" spans="2:5" ht="15">
      <c r="B35" s="36">
        <v>39753</v>
      </c>
      <c r="C35" s="25">
        <v>18660387.07</v>
      </c>
      <c r="D35" s="25">
        <v>5940.92</v>
      </c>
      <c r="E35" s="24">
        <v>3140.9928209772224</v>
      </c>
    </row>
    <row r="36" spans="2:5" ht="15">
      <c r="B36" s="37">
        <v>39783</v>
      </c>
      <c r="C36" s="23">
        <v>2738611.52</v>
      </c>
      <c r="D36" s="23">
        <v>834</v>
      </c>
      <c r="E36" s="22">
        <v>3283.706858513189</v>
      </c>
    </row>
    <row r="37" spans="2:5" ht="15">
      <c r="B37" s="36">
        <v>39814</v>
      </c>
      <c r="C37" s="25">
        <v>2106170</v>
      </c>
      <c r="D37" s="25">
        <v>1200</v>
      </c>
      <c r="E37" s="24">
        <v>1755.1416666666667</v>
      </c>
    </row>
    <row r="38" spans="2:5" ht="15">
      <c r="B38" s="36">
        <v>39845</v>
      </c>
      <c r="C38" s="25">
        <v>6633738.470000001</v>
      </c>
      <c r="D38" s="25">
        <v>3831.9999999999964</v>
      </c>
      <c r="E38" s="24">
        <v>1731.1426069937372</v>
      </c>
    </row>
    <row r="39" spans="2:5" ht="15">
      <c r="B39" s="36">
        <v>39873</v>
      </c>
      <c r="C39" s="25">
        <v>5250923.54</v>
      </c>
      <c r="D39" s="25">
        <v>2635.0000000000005</v>
      </c>
      <c r="E39" s="24">
        <v>1992.7603567362428</v>
      </c>
    </row>
    <row r="40" spans="2:5" ht="15">
      <c r="B40" s="36">
        <v>39904</v>
      </c>
      <c r="C40" s="25">
        <v>4736223.359999999</v>
      </c>
      <c r="D40" s="25">
        <v>2362.500000000001</v>
      </c>
      <c r="E40" s="24">
        <v>2004.7506285714283</v>
      </c>
    </row>
    <row r="41" spans="2:5" ht="15">
      <c r="B41" s="36">
        <v>39934</v>
      </c>
      <c r="C41" s="25">
        <v>8659067.87</v>
      </c>
      <c r="D41" s="25">
        <v>3832.5</v>
      </c>
      <c r="E41" s="24">
        <v>2259.3784396607957</v>
      </c>
    </row>
    <row r="42" spans="2:5" ht="15">
      <c r="B42" s="36">
        <v>39965</v>
      </c>
      <c r="C42" s="25">
        <v>8915927.87</v>
      </c>
      <c r="D42" s="25">
        <v>4150.08476</v>
      </c>
      <c r="E42" s="24">
        <v>2148.3724756503525</v>
      </c>
    </row>
    <row r="43" spans="2:5" ht="15">
      <c r="B43" s="36">
        <v>39995</v>
      </c>
      <c r="C43" s="25">
        <v>11741866.000000002</v>
      </c>
      <c r="D43" s="25">
        <v>5426.599999999999</v>
      </c>
      <c r="E43" s="24">
        <v>2163.7611027162498</v>
      </c>
    </row>
    <row r="44" spans="2:5" ht="15">
      <c r="B44" s="36">
        <v>40026</v>
      </c>
      <c r="C44" s="25">
        <v>13024250.47</v>
      </c>
      <c r="D44" s="25">
        <v>5542.188</v>
      </c>
      <c r="E44" s="24">
        <v>2350.019607779455</v>
      </c>
    </row>
    <row r="45" spans="2:5" ht="15">
      <c r="B45" s="36">
        <v>40057</v>
      </c>
      <c r="C45" s="25">
        <v>13453444.87</v>
      </c>
      <c r="D45" s="25">
        <v>5994.800000000001</v>
      </c>
      <c r="E45" s="24">
        <v>2244.1857726696467</v>
      </c>
    </row>
    <row r="46" spans="2:5" ht="15">
      <c r="B46" s="36">
        <v>40087</v>
      </c>
      <c r="C46" s="25">
        <v>8468131.99</v>
      </c>
      <c r="D46" s="25">
        <v>3757.3999999999996</v>
      </c>
      <c r="E46" s="24">
        <v>2253.7211875232874</v>
      </c>
    </row>
    <row r="47" spans="2:5" ht="15">
      <c r="B47" s="36">
        <v>40118</v>
      </c>
      <c r="C47" s="25">
        <v>15054955.49</v>
      </c>
      <c r="D47" s="25">
        <v>6348.799999999999</v>
      </c>
      <c r="E47" s="24">
        <v>2371.3072533392137</v>
      </c>
    </row>
    <row r="48" spans="2:5" ht="15">
      <c r="B48" s="36">
        <v>40148</v>
      </c>
      <c r="C48" s="25">
        <v>18563752.85</v>
      </c>
      <c r="D48" s="25">
        <v>6570.888</v>
      </c>
      <c r="E48" s="24">
        <v>2825.151311360048</v>
      </c>
    </row>
    <row r="49" spans="2:5" ht="15">
      <c r="B49" s="35">
        <v>40179</v>
      </c>
      <c r="C49" s="27">
        <v>11490404.629999999</v>
      </c>
      <c r="D49" s="27">
        <v>4034.2</v>
      </c>
      <c r="E49" s="26">
        <v>2848.2486316989734</v>
      </c>
    </row>
    <row r="50" spans="2:5" ht="15">
      <c r="B50" s="36">
        <v>40210</v>
      </c>
      <c r="C50" s="25">
        <v>11501128.32</v>
      </c>
      <c r="D50" s="25">
        <v>4095.575</v>
      </c>
      <c r="E50" s="24">
        <v>2808.184032767072</v>
      </c>
    </row>
    <row r="51" spans="2:5" ht="15">
      <c r="B51" s="36">
        <v>40238</v>
      </c>
      <c r="C51" s="25">
        <v>15009603.719999999</v>
      </c>
      <c r="D51" s="25">
        <v>4992.25</v>
      </c>
      <c r="E51" s="24">
        <v>3006.5809444639185</v>
      </c>
    </row>
    <row r="52" spans="2:5" ht="15">
      <c r="B52" s="36">
        <v>40269</v>
      </c>
      <c r="C52" s="25">
        <v>24742234.700000003</v>
      </c>
      <c r="D52" s="25">
        <v>7453</v>
      </c>
      <c r="E52" s="24">
        <v>3319.768509325105</v>
      </c>
    </row>
    <row r="53" spans="2:5" ht="15">
      <c r="B53" s="36">
        <v>40299</v>
      </c>
      <c r="C53" s="25">
        <v>10913999.04</v>
      </c>
      <c r="D53" s="25">
        <v>3534.25</v>
      </c>
      <c r="E53" s="24">
        <v>3088.06650350145</v>
      </c>
    </row>
    <row r="54" spans="2:5" ht="15">
      <c r="B54" s="36">
        <v>40330</v>
      </c>
      <c r="C54" s="25">
        <v>12148587.99</v>
      </c>
      <c r="D54" s="25">
        <v>3543.5</v>
      </c>
      <c r="E54" s="24">
        <v>3428.414841258643</v>
      </c>
    </row>
    <row r="55" spans="2:5" ht="15">
      <c r="B55" s="36">
        <v>40360</v>
      </c>
      <c r="C55" s="25">
        <v>14868748.54</v>
      </c>
      <c r="D55" s="25">
        <v>4432.5</v>
      </c>
      <c r="E55" s="24">
        <v>3354.4835961646922</v>
      </c>
    </row>
    <row r="56" spans="2:5" ht="15">
      <c r="B56" s="36">
        <v>40391</v>
      </c>
      <c r="C56" s="25">
        <v>15351861.45</v>
      </c>
      <c r="D56" s="25">
        <v>4213.5</v>
      </c>
      <c r="E56" s="24">
        <v>3643.4938768244924</v>
      </c>
    </row>
    <row r="57" spans="2:5" ht="15">
      <c r="B57" s="36">
        <v>40422</v>
      </c>
      <c r="C57" s="25">
        <v>18745694</v>
      </c>
      <c r="D57" s="25">
        <v>5165</v>
      </c>
      <c r="E57" s="24">
        <v>3629.3696030977735</v>
      </c>
    </row>
    <row r="58" spans="2:5" ht="15">
      <c r="B58" s="36">
        <v>40452</v>
      </c>
      <c r="C58" s="25">
        <v>25546054</v>
      </c>
      <c r="D58" s="25">
        <v>7413</v>
      </c>
      <c r="E58" s="24">
        <v>3446.115472818022</v>
      </c>
    </row>
    <row r="59" spans="2:5" ht="15">
      <c r="B59" s="36">
        <v>40483</v>
      </c>
      <c r="C59" s="25">
        <v>23480033.6</v>
      </c>
      <c r="D59" s="25">
        <v>6389.8279999999995</v>
      </c>
      <c r="E59" s="24">
        <v>3674.5955603186817</v>
      </c>
    </row>
    <row r="60" spans="2:5" ht="15">
      <c r="B60" s="37">
        <v>40513</v>
      </c>
      <c r="C60" s="23">
        <v>17488606.4</v>
      </c>
      <c r="D60" s="23">
        <v>4767.75</v>
      </c>
      <c r="E60" s="22">
        <v>3668.1047454249906</v>
      </c>
    </row>
    <row r="61" spans="2:5" ht="15">
      <c r="B61" s="36">
        <v>40544</v>
      </c>
      <c r="C61" s="25">
        <v>15763500.830000002</v>
      </c>
      <c r="D61" s="25">
        <v>4366.25</v>
      </c>
      <c r="E61" s="24">
        <v>3610.3065170340683</v>
      </c>
    </row>
    <row r="62" spans="2:5" ht="15">
      <c r="B62" s="36">
        <v>40575</v>
      </c>
      <c r="C62" s="25">
        <v>9770589.79</v>
      </c>
      <c r="D62" s="25">
        <v>2664.75</v>
      </c>
      <c r="E62" s="24">
        <v>3666.6065447040055</v>
      </c>
    </row>
    <row r="63" spans="2:5" ht="15">
      <c r="B63" s="36">
        <v>40603</v>
      </c>
      <c r="C63" s="25">
        <v>21220529.3</v>
      </c>
      <c r="D63" s="25">
        <v>5157.75</v>
      </c>
      <c r="E63" s="24">
        <v>4114.299704328439</v>
      </c>
    </row>
    <row r="64" spans="2:5" ht="15">
      <c r="B64" s="36">
        <v>40634</v>
      </c>
      <c r="C64" s="25">
        <v>24222835.79</v>
      </c>
      <c r="D64" s="25">
        <v>5313.8</v>
      </c>
      <c r="E64" s="24">
        <v>4558.47713312507</v>
      </c>
    </row>
    <row r="65" spans="2:5" ht="15">
      <c r="B65" s="36">
        <v>40664</v>
      </c>
      <c r="C65" s="25">
        <v>21860590.66</v>
      </c>
      <c r="D65" s="25">
        <v>4493.8</v>
      </c>
      <c r="E65" s="24">
        <v>4864.611389024879</v>
      </c>
    </row>
    <row r="66" spans="2:5" ht="15">
      <c r="B66" s="36">
        <v>40695</v>
      </c>
      <c r="C66" s="25">
        <v>12490855</v>
      </c>
      <c r="D66" s="25">
        <v>2553</v>
      </c>
      <c r="E66" s="24">
        <v>4892.61848805327</v>
      </c>
    </row>
    <row r="67" spans="2:5" ht="15">
      <c r="B67" s="36">
        <v>40725</v>
      </c>
      <c r="C67" s="25">
        <v>20179380</v>
      </c>
      <c r="D67" s="25">
        <v>4250</v>
      </c>
      <c r="E67" s="24">
        <v>4748.089411764706</v>
      </c>
    </row>
    <row r="68" spans="2:5" ht="15">
      <c r="B68" s="36">
        <v>40756</v>
      </c>
      <c r="C68" s="25">
        <v>13771998</v>
      </c>
      <c r="D68" s="25">
        <v>3400</v>
      </c>
      <c r="E68" s="24">
        <v>4050.5876470588237</v>
      </c>
    </row>
    <row r="69" spans="2:5" ht="15">
      <c r="B69" s="36">
        <v>40787</v>
      </c>
      <c r="C69" s="25">
        <v>25304288.46</v>
      </c>
      <c r="D69" s="25">
        <v>5664</v>
      </c>
      <c r="E69" s="24">
        <v>4467.5650529661025</v>
      </c>
    </row>
    <row r="70" spans="2:5" ht="15">
      <c r="B70" s="36">
        <v>40817</v>
      </c>
      <c r="C70" s="25">
        <v>15505895.36</v>
      </c>
      <c r="D70" s="25">
        <v>3789.75</v>
      </c>
      <c r="E70" s="24">
        <v>4091.535156672603</v>
      </c>
    </row>
    <row r="71" spans="2:5" ht="15">
      <c r="B71" s="36">
        <v>40848</v>
      </c>
      <c r="C71" s="25">
        <v>19523456</v>
      </c>
      <c r="D71" s="25">
        <v>4709.4</v>
      </c>
      <c r="E71" s="24">
        <v>4145.635537435766</v>
      </c>
    </row>
    <row r="72" spans="2:5" ht="15">
      <c r="B72" s="36">
        <v>40878</v>
      </c>
      <c r="C72" s="25">
        <v>12377928.4</v>
      </c>
      <c r="D72" s="25">
        <v>2967.95</v>
      </c>
      <c r="E72" s="24">
        <v>4170.531309489716</v>
      </c>
    </row>
    <row r="73" spans="2:5" ht="15">
      <c r="B73" s="35">
        <v>40909</v>
      </c>
      <c r="C73" s="27">
        <v>10994770.41</v>
      </c>
      <c r="D73" s="27">
        <v>2836.5</v>
      </c>
      <c r="E73" s="26">
        <v>3876.175007932311</v>
      </c>
    </row>
    <row r="74" spans="2:5" ht="15">
      <c r="B74" s="36">
        <v>40940</v>
      </c>
      <c r="C74" s="25">
        <v>18610025.81</v>
      </c>
      <c r="D74" s="25">
        <v>4785.25</v>
      </c>
      <c r="E74" s="24">
        <v>3889.0394044198315</v>
      </c>
    </row>
    <row r="75" spans="2:5" ht="15">
      <c r="B75" s="36">
        <v>40969</v>
      </c>
      <c r="C75" s="25">
        <v>30009524.25</v>
      </c>
      <c r="D75" s="25">
        <v>7443.4</v>
      </c>
      <c r="E75" s="24">
        <v>4031.6957640325663</v>
      </c>
    </row>
    <row r="76" spans="2:5" ht="15">
      <c r="B76" s="36">
        <v>41000</v>
      </c>
      <c r="C76" s="25">
        <v>25879607.17</v>
      </c>
      <c r="D76" s="25">
        <v>6294.25</v>
      </c>
      <c r="E76" s="24">
        <v>4111.626829248918</v>
      </c>
    </row>
    <row r="77" spans="2:5" ht="15">
      <c r="B77" s="36">
        <v>41030</v>
      </c>
      <c r="C77" s="25">
        <v>9006881.76</v>
      </c>
      <c r="D77" s="25">
        <v>2342.25</v>
      </c>
      <c r="E77" s="24">
        <v>3845.3972718539867</v>
      </c>
    </row>
    <row r="78" spans="2:5" ht="15">
      <c r="B78" s="36">
        <v>41061</v>
      </c>
      <c r="C78" s="25">
        <v>5355698.13</v>
      </c>
      <c r="D78" s="25">
        <v>1343.5</v>
      </c>
      <c r="E78" s="24">
        <v>3986.377469296613</v>
      </c>
    </row>
    <row r="79" spans="2:5" ht="15">
      <c r="B79" s="36">
        <v>41091</v>
      </c>
      <c r="C79" s="25">
        <v>9849600.619999995</v>
      </c>
      <c r="D79" s="25">
        <v>2753.25</v>
      </c>
      <c r="E79" s="24">
        <v>3577.4450631072355</v>
      </c>
    </row>
    <row r="80" spans="2:5" ht="15">
      <c r="B80" s="36">
        <v>41122</v>
      </c>
      <c r="C80" s="25">
        <v>25599506.22</v>
      </c>
      <c r="D80" s="25">
        <v>6982.05</v>
      </c>
      <c r="E80" s="24">
        <v>3666.474204567426</v>
      </c>
    </row>
    <row r="81" spans="2:5" ht="15">
      <c r="B81" s="36">
        <v>41153</v>
      </c>
      <c r="C81" s="25">
        <v>37888144.410000004</v>
      </c>
      <c r="D81" s="25">
        <v>10771</v>
      </c>
      <c r="E81" s="24">
        <v>3517.606945501811</v>
      </c>
    </row>
    <row r="82" spans="2:5" ht="15">
      <c r="B82" s="36">
        <v>41183</v>
      </c>
      <c r="C82" s="25">
        <v>12153599.679999994</v>
      </c>
      <c r="D82" s="25">
        <v>3650</v>
      </c>
      <c r="E82" s="24">
        <v>3329.7533369863</v>
      </c>
    </row>
    <row r="83" spans="2:5" ht="15">
      <c r="B83" s="36">
        <v>41214</v>
      </c>
      <c r="C83" s="25">
        <v>11654124.2</v>
      </c>
      <c r="D83" s="25">
        <v>3413.75</v>
      </c>
      <c r="E83" s="24">
        <v>3413.877466129623</v>
      </c>
    </row>
    <row r="84" spans="2:5" ht="15">
      <c r="B84" s="37">
        <v>41244</v>
      </c>
      <c r="C84" s="23">
        <v>19191118.819999997</v>
      </c>
      <c r="D84" s="23">
        <v>5420</v>
      </c>
      <c r="E84" s="22">
        <v>3540.7968302583017</v>
      </c>
    </row>
    <row r="85" spans="2:5" ht="15">
      <c r="B85" s="36">
        <v>41275</v>
      </c>
      <c r="C85" s="25">
        <v>17305160.44</v>
      </c>
      <c r="D85" s="25">
        <v>4663.5</v>
      </c>
      <c r="E85" s="24">
        <v>3710.766685965477</v>
      </c>
    </row>
    <row r="86" spans="2:5" ht="15">
      <c r="B86" s="36">
        <v>41306</v>
      </c>
      <c r="C86" s="25">
        <v>20869719.47</v>
      </c>
      <c r="D86" s="25">
        <v>5295.5</v>
      </c>
      <c r="E86" s="24">
        <v>3941.0290756302516</v>
      </c>
    </row>
    <row r="87" spans="2:5" ht="15">
      <c r="B87" s="36">
        <v>41334</v>
      </c>
      <c r="C87" s="25">
        <v>24817235.39999999</v>
      </c>
      <c r="D87" s="25">
        <v>6365.5</v>
      </c>
      <c r="E87" s="24">
        <v>3898.7095122142787</v>
      </c>
    </row>
    <row r="88" spans="2:5" ht="15">
      <c r="B88" s="36">
        <v>41365</v>
      </c>
      <c r="C88" s="25">
        <v>16776063.270000001</v>
      </c>
      <c r="D88" s="25">
        <v>3940</v>
      </c>
      <c r="E88" s="24">
        <v>4257.884078680204</v>
      </c>
    </row>
    <row r="89" spans="2:5" ht="15">
      <c r="B89" s="36">
        <v>41395</v>
      </c>
      <c r="C89" s="25">
        <v>15644853.6</v>
      </c>
      <c r="D89" s="25">
        <v>3460</v>
      </c>
      <c r="E89" s="24">
        <v>4521.6339884393055</v>
      </c>
    </row>
    <row r="90" spans="2:5" ht="15">
      <c r="B90" s="36">
        <v>41426</v>
      </c>
      <c r="C90" s="25">
        <v>15392060.100000001</v>
      </c>
      <c r="D90" s="25">
        <v>4008.5</v>
      </c>
      <c r="E90" s="24">
        <v>3839.855332418611</v>
      </c>
    </row>
    <row r="91" spans="2:5" ht="15">
      <c r="B91" s="36">
        <v>41456</v>
      </c>
      <c r="C91" s="25">
        <v>34297401.63000001</v>
      </c>
      <c r="D91" s="25">
        <v>7644.15</v>
      </c>
      <c r="E91" s="24">
        <v>4486.751519789645</v>
      </c>
    </row>
    <row r="92" spans="2:5" ht="15">
      <c r="B92" s="36">
        <v>41487</v>
      </c>
      <c r="C92" s="25">
        <v>53510969.60999998</v>
      </c>
      <c r="D92" s="25">
        <v>11106.324999999999</v>
      </c>
      <c r="E92" s="24">
        <v>4818.062645384497</v>
      </c>
    </row>
    <row r="93" spans="2:5" ht="15">
      <c r="B93" s="36">
        <v>41518</v>
      </c>
      <c r="C93" s="25">
        <v>32949242.57</v>
      </c>
      <c r="D93" s="25">
        <v>6650</v>
      </c>
      <c r="E93" s="24">
        <v>4954.7733187969925</v>
      </c>
    </row>
    <row r="94" spans="2:5" ht="15">
      <c r="B94" s="36">
        <v>41548</v>
      </c>
      <c r="C94" s="25">
        <v>34078599.12</v>
      </c>
      <c r="D94" s="25">
        <v>6836</v>
      </c>
      <c r="E94" s="24">
        <v>4985.166635459333</v>
      </c>
    </row>
    <row r="95" spans="2:5" ht="15">
      <c r="B95" s="36">
        <v>41579</v>
      </c>
      <c r="C95" s="25">
        <v>29325465</v>
      </c>
      <c r="D95" s="25">
        <v>5879.35</v>
      </c>
      <c r="E95" s="24">
        <v>4987.8753603714695</v>
      </c>
    </row>
    <row r="96" spans="2:5" ht="15">
      <c r="B96" s="37">
        <v>41609</v>
      </c>
      <c r="C96" s="23">
        <v>44308023.81</v>
      </c>
      <c r="D96" s="23">
        <v>8893.25</v>
      </c>
      <c r="E96" s="22">
        <v>4982.208282686307</v>
      </c>
    </row>
    <row r="97" spans="2:5" ht="15">
      <c r="B97" s="36">
        <v>41640</v>
      </c>
      <c r="C97" s="25">
        <v>47599526.61999999</v>
      </c>
      <c r="D97" s="25">
        <v>9530</v>
      </c>
      <c r="E97" s="24">
        <v>4994.703737670514</v>
      </c>
    </row>
    <row r="98" spans="2:5" ht="15">
      <c r="B98" s="36">
        <v>41671</v>
      </c>
      <c r="C98" s="25">
        <v>42736674.50000001</v>
      </c>
      <c r="D98" s="25">
        <v>8317</v>
      </c>
      <c r="E98" s="24">
        <v>5138.472345797765</v>
      </c>
    </row>
    <row r="99" spans="2:5" ht="15">
      <c r="B99" s="36">
        <v>41699</v>
      </c>
      <c r="C99" s="25">
        <v>19034211.42</v>
      </c>
      <c r="D99" s="25">
        <v>3849.5</v>
      </c>
      <c r="E99" s="24">
        <v>4944.593173139368</v>
      </c>
    </row>
    <row r="100" spans="2:5" ht="15">
      <c r="B100" s="36">
        <v>41730</v>
      </c>
      <c r="C100" s="25">
        <v>42548982.92</v>
      </c>
      <c r="D100" s="25">
        <v>8263</v>
      </c>
      <c r="E100" s="24">
        <v>5149.338366210819</v>
      </c>
    </row>
    <row r="101" spans="2:5" ht="15.75" customHeight="1">
      <c r="B101" s="36">
        <v>41760</v>
      </c>
      <c r="C101" s="25">
        <v>31719767.85</v>
      </c>
      <c r="D101" s="25">
        <v>5975</v>
      </c>
      <c r="E101" s="24">
        <v>5308.747757322176</v>
      </c>
    </row>
    <row r="102" spans="2:5" ht="15.75" customHeight="1">
      <c r="B102" s="36">
        <v>41791</v>
      </c>
      <c r="C102" s="25">
        <v>22339686.41</v>
      </c>
      <c r="D102" s="25">
        <v>4542</v>
      </c>
      <c r="E102" s="24">
        <v>4918.469046675474</v>
      </c>
    </row>
    <row r="103" spans="2:5" ht="15.75" customHeight="1">
      <c r="B103" s="36">
        <v>41821</v>
      </c>
      <c r="C103" s="25">
        <v>10856748.01</v>
      </c>
      <c r="D103" s="25">
        <v>2404.5</v>
      </c>
      <c r="E103" s="24">
        <v>4515.179043460178</v>
      </c>
    </row>
    <row r="104" spans="2:5" ht="15.75" customHeight="1">
      <c r="B104" s="36">
        <v>41852</v>
      </c>
      <c r="C104" s="25">
        <v>7206914.349999999</v>
      </c>
      <c r="D104" s="25">
        <v>1524</v>
      </c>
      <c r="E104" s="24">
        <v>4728.946423884514</v>
      </c>
    </row>
    <row r="105" spans="2:5" ht="15.75" customHeight="1">
      <c r="B105" s="36">
        <v>41883</v>
      </c>
      <c r="C105" s="25">
        <v>21082095.03</v>
      </c>
      <c r="D105" s="25">
        <v>4335</v>
      </c>
      <c r="E105" s="24">
        <v>4863.228380622838</v>
      </c>
    </row>
    <row r="106" spans="2:5" ht="15.75" customHeight="1">
      <c r="B106" s="36">
        <v>41913</v>
      </c>
      <c r="C106" s="25">
        <v>11786906.209999999</v>
      </c>
      <c r="D106" s="25">
        <v>2995.4</v>
      </c>
      <c r="E106" s="24">
        <v>3935.0024070241034</v>
      </c>
    </row>
    <row r="107" spans="2:5" ht="15.75" customHeight="1">
      <c r="B107" s="36">
        <v>41944</v>
      </c>
      <c r="C107" s="25">
        <v>19726313.35</v>
      </c>
      <c r="D107" s="25">
        <v>4403.5</v>
      </c>
      <c r="E107" s="24">
        <v>4479.689644600886</v>
      </c>
    </row>
    <row r="108" spans="2:5" ht="15">
      <c r="B108" s="37">
        <v>41974</v>
      </c>
      <c r="C108" s="23">
        <v>7625110.039999993</v>
      </c>
      <c r="D108" s="23">
        <v>2263</v>
      </c>
      <c r="E108" s="22">
        <v>3369.4697481219587</v>
      </c>
    </row>
    <row r="109" spans="2:5" ht="15">
      <c r="B109" s="36">
        <v>42005</v>
      </c>
      <c r="C109" s="25">
        <v>8491804.9</v>
      </c>
      <c r="D109" s="25">
        <v>2325</v>
      </c>
      <c r="E109" s="24">
        <v>3652.3892043010756</v>
      </c>
    </row>
    <row r="110" spans="2:5" ht="15">
      <c r="B110" s="36">
        <v>42036</v>
      </c>
      <c r="C110" s="25">
        <v>8575923.149999999</v>
      </c>
      <c r="D110" s="25">
        <v>2684</v>
      </c>
      <c r="E110" s="24">
        <v>3195.2023658718326</v>
      </c>
    </row>
    <row r="111" spans="2:5" ht="15">
      <c r="B111" s="36">
        <v>42064</v>
      </c>
      <c r="C111" s="25">
        <v>31427959.76999998</v>
      </c>
      <c r="D111" s="25">
        <v>12140.25</v>
      </c>
      <c r="E111" s="24">
        <v>2588.7407401000787</v>
      </c>
    </row>
    <row r="112" spans="2:5" ht="15">
      <c r="B112" s="36">
        <v>42095</v>
      </c>
      <c r="C112" s="25">
        <v>33180283.53999999</v>
      </c>
      <c r="D112" s="25">
        <v>12040.5</v>
      </c>
      <c r="E112" s="24">
        <v>2755.723062995722</v>
      </c>
    </row>
    <row r="113" spans="2:5" ht="15">
      <c r="B113" s="36">
        <v>42125</v>
      </c>
      <c r="C113" s="25">
        <v>24550042.08999998</v>
      </c>
      <c r="D113" s="25">
        <v>8627.25</v>
      </c>
      <c r="E113" s="24">
        <v>2845.6393508939673</v>
      </c>
    </row>
    <row r="114" spans="2:5" ht="15">
      <c r="B114" s="36">
        <v>42156</v>
      </c>
      <c r="C114" s="25">
        <v>15708996.37</v>
      </c>
      <c r="D114" s="25">
        <v>5396.5</v>
      </c>
      <c r="E114" s="24">
        <v>2910.960135272862</v>
      </c>
    </row>
    <row r="115" spans="2:5" ht="15">
      <c r="B115" s="36">
        <v>42186</v>
      </c>
      <c r="C115" s="25">
        <v>18720500.05000001</v>
      </c>
      <c r="D115" s="25">
        <v>6000.5</v>
      </c>
      <c r="E115" s="24">
        <v>3119.823356386969</v>
      </c>
    </row>
    <row r="116" spans="2:5" ht="15">
      <c r="B116" s="36">
        <v>42217</v>
      </c>
      <c r="C116" s="25">
        <v>10342907.889999993</v>
      </c>
      <c r="D116" s="25">
        <v>3999.75</v>
      </c>
      <c r="E116" s="24">
        <v>2585.8885905369066</v>
      </c>
    </row>
    <row r="117" spans="2:5" ht="15.75" customHeight="1">
      <c r="B117" s="36">
        <v>42248</v>
      </c>
      <c r="C117" s="25">
        <v>48206582.65000005</v>
      </c>
      <c r="D117" s="25">
        <v>15619</v>
      </c>
      <c r="E117" s="24">
        <v>3086.406469684362</v>
      </c>
    </row>
    <row r="118" spans="2:5" ht="15.75" customHeight="1">
      <c r="B118" s="36">
        <v>42278</v>
      </c>
      <c r="C118" s="25">
        <v>33071194.93</v>
      </c>
      <c r="D118" s="25">
        <v>9356.5</v>
      </c>
      <c r="E118" s="24">
        <v>3534.5690087105218</v>
      </c>
    </row>
    <row r="119" spans="2:5" ht="15.75" customHeight="1">
      <c r="B119" s="36">
        <v>42309</v>
      </c>
      <c r="C119" s="25">
        <v>37472126.86</v>
      </c>
      <c r="D119" s="25">
        <v>11181.75</v>
      </c>
      <c r="E119" s="24">
        <v>3351.1862508104723</v>
      </c>
    </row>
    <row r="120" spans="2:5" ht="15">
      <c r="B120" s="37">
        <v>42339</v>
      </c>
      <c r="C120" s="23">
        <v>16483938.430000009</v>
      </c>
      <c r="D120" s="23">
        <v>7037.75</v>
      </c>
      <c r="E120" s="22">
        <v>2342.217104898584</v>
      </c>
    </row>
    <row r="121" spans="2:5" ht="15.75" customHeight="1">
      <c r="B121" s="36">
        <v>42370</v>
      </c>
      <c r="C121" s="25">
        <v>7590844.0699999975</v>
      </c>
      <c r="D121" s="25">
        <v>3229.2</v>
      </c>
      <c r="E121" s="24">
        <v>2350.688737148519</v>
      </c>
    </row>
    <row r="122" spans="2:5" ht="15.75" customHeight="1">
      <c r="B122" s="36">
        <v>42401</v>
      </c>
      <c r="C122" s="25">
        <v>22508827.700000003</v>
      </c>
      <c r="D122" s="25">
        <v>9324.5</v>
      </c>
      <c r="E122" s="24">
        <v>2413.9447369832164</v>
      </c>
    </row>
    <row r="123" spans="2:5" ht="15.75" customHeight="1">
      <c r="B123" s="36">
        <v>42430</v>
      </c>
      <c r="C123" s="25">
        <v>29266060.750000007</v>
      </c>
      <c r="D123" s="25">
        <v>12389.25</v>
      </c>
      <c r="E123" s="24">
        <v>2362.2140767197375</v>
      </c>
    </row>
    <row r="124" spans="2:5" ht="15.75" customHeight="1">
      <c r="B124" s="36">
        <v>42461</v>
      </c>
      <c r="C124" s="25">
        <v>50129377.510000035</v>
      </c>
      <c r="D124" s="25">
        <v>21386.5</v>
      </c>
      <c r="E124" s="24">
        <v>2343.9729506931963</v>
      </c>
    </row>
    <row r="125" spans="2:5" ht="15.75" customHeight="1">
      <c r="B125" s="36">
        <v>42491</v>
      </c>
      <c r="C125" s="25">
        <v>41604646.09000005</v>
      </c>
      <c r="D125" s="25">
        <v>17352.25</v>
      </c>
      <c r="E125" s="24">
        <v>2397.6513760463367</v>
      </c>
    </row>
    <row r="126" spans="2:5" ht="15.75" customHeight="1">
      <c r="B126" s="36">
        <v>42522</v>
      </c>
      <c r="C126" s="25">
        <v>20543345</v>
      </c>
      <c r="D126" s="25">
        <v>8663</v>
      </c>
      <c r="E126" s="24">
        <v>2371.3892416022163</v>
      </c>
    </row>
    <row r="127" spans="2:5" ht="15.75" customHeight="1">
      <c r="B127" s="36">
        <v>42552</v>
      </c>
      <c r="C127" s="25">
        <v>27456982.460000012</v>
      </c>
      <c r="D127" s="25">
        <v>10765.75</v>
      </c>
      <c r="E127" s="24">
        <v>2550.4012688386792</v>
      </c>
    </row>
    <row r="128" spans="2:5" ht="15.75" customHeight="1">
      <c r="B128" s="36">
        <v>42583</v>
      </c>
      <c r="C128" s="25">
        <v>24983064.46999999</v>
      </c>
      <c r="D128" s="25">
        <v>9758</v>
      </c>
      <c r="E128" s="24">
        <v>2560.264856527976</v>
      </c>
    </row>
    <row r="129" spans="2:5" ht="15.75" customHeight="1">
      <c r="B129" s="36">
        <v>42614</v>
      </c>
      <c r="C129" s="25">
        <v>28280669.570000015</v>
      </c>
      <c r="D129" s="25">
        <v>10676.9</v>
      </c>
      <c r="E129" s="24">
        <v>2648.771606927106</v>
      </c>
    </row>
    <row r="130" spans="2:5" ht="15.75" customHeight="1">
      <c r="B130" s="36">
        <v>42644</v>
      </c>
      <c r="C130" s="25">
        <v>23017702.140000004</v>
      </c>
      <c r="D130" s="25">
        <v>8378.699999999999</v>
      </c>
      <c r="E130" s="24">
        <v>2747.1686705574853</v>
      </c>
    </row>
    <row r="131" spans="2:5" ht="15.75" customHeight="1">
      <c r="B131" s="36">
        <v>42675</v>
      </c>
      <c r="C131" s="25">
        <v>23995047.66000001</v>
      </c>
      <c r="D131" s="25">
        <v>8347.999999999996</v>
      </c>
      <c r="E131" s="24">
        <v>2874.34686871107</v>
      </c>
    </row>
    <row r="132" spans="2:5" ht="15">
      <c r="B132" s="37">
        <v>42705</v>
      </c>
      <c r="C132" s="23">
        <v>18593756.749999974</v>
      </c>
      <c r="D132" s="23">
        <v>6428</v>
      </c>
      <c r="E132" s="22">
        <v>2892.619282825136</v>
      </c>
    </row>
    <row r="133" spans="2:5" ht="15.75" customHeight="1">
      <c r="B133" s="36">
        <v>42736</v>
      </c>
      <c r="C133" s="25">
        <v>29901757</v>
      </c>
      <c r="D133" s="25">
        <v>9328.599999999999</v>
      </c>
      <c r="E133" s="24">
        <v>3205.385266813884</v>
      </c>
    </row>
    <row r="134" spans="2:5" ht="15.75" customHeight="1">
      <c r="B134" s="36">
        <v>42767</v>
      </c>
      <c r="C134" s="25">
        <v>17857092.630000006</v>
      </c>
      <c r="D134" s="25">
        <v>5525.75</v>
      </c>
      <c r="E134" s="24">
        <v>3231.6142840338425</v>
      </c>
    </row>
    <row r="135" spans="2:5" ht="15.75" customHeight="1">
      <c r="B135" s="36">
        <v>42795</v>
      </c>
      <c r="C135" s="25">
        <v>35435854.800000004</v>
      </c>
      <c r="D135" s="25">
        <v>10457.45</v>
      </c>
      <c r="E135" s="24">
        <v>3388.5751115233643</v>
      </c>
    </row>
    <row r="136" spans="2:5" ht="15.75" customHeight="1">
      <c r="B136" s="36">
        <v>42826</v>
      </c>
      <c r="C136" s="25">
        <v>19435858.8</v>
      </c>
      <c r="D136" s="25">
        <v>5673.25</v>
      </c>
      <c r="E136" s="24">
        <v>3425.8773718767907</v>
      </c>
    </row>
    <row r="137" spans="2:5" ht="15.75" customHeight="1">
      <c r="B137" s="36">
        <v>42856</v>
      </c>
      <c r="C137" s="25">
        <v>24409540.55000001</v>
      </c>
      <c r="D137" s="25">
        <v>7083.249999999999</v>
      </c>
      <c r="E137" s="24">
        <v>3446.093325803834</v>
      </c>
    </row>
    <row r="138" spans="2:5" ht="15.75" customHeight="1">
      <c r="B138" s="36">
        <v>42887</v>
      </c>
      <c r="C138" s="25">
        <v>28777605.369999997</v>
      </c>
      <c r="D138" s="25">
        <v>8581.899999999998</v>
      </c>
      <c r="E138" s="24">
        <v>3353.290689707407</v>
      </c>
    </row>
    <row r="139" spans="2:5" ht="15.75" customHeight="1">
      <c r="B139" s="36">
        <v>42917</v>
      </c>
      <c r="C139" s="25">
        <v>18243457.05</v>
      </c>
      <c r="D139" s="25">
        <v>5703</v>
      </c>
      <c r="E139" s="24">
        <v>3198.922856391373</v>
      </c>
    </row>
    <row r="140" spans="2:5" ht="15.75" customHeight="1">
      <c r="B140" s="36">
        <v>42948</v>
      </c>
      <c r="C140" s="25">
        <v>15584744.750000007</v>
      </c>
      <c r="D140" s="25">
        <v>5053.75</v>
      </c>
      <c r="E140" s="24">
        <v>3083.798120207768</v>
      </c>
    </row>
    <row r="141" spans="2:5" ht="15.75" customHeight="1">
      <c r="B141" s="36">
        <v>42979</v>
      </c>
      <c r="C141" s="25">
        <v>30516736.28</v>
      </c>
      <c r="D141" s="25">
        <v>9775.675</v>
      </c>
      <c r="E141" s="24">
        <v>3121.7011899434056</v>
      </c>
    </row>
    <row r="142" spans="2:5" ht="15.75" customHeight="1">
      <c r="B142" s="36">
        <v>43009</v>
      </c>
      <c r="C142" s="25">
        <v>44615111.19999998</v>
      </c>
      <c r="D142" s="25">
        <v>14639.95</v>
      </c>
      <c r="E142" s="24">
        <v>3047.4906813206317</v>
      </c>
    </row>
    <row r="143" spans="2:5" ht="15.75" customHeight="1">
      <c r="B143" s="36">
        <v>43040</v>
      </c>
      <c r="C143" s="25">
        <v>50854823.07999999</v>
      </c>
      <c r="D143" s="25">
        <v>16722.25</v>
      </c>
      <c r="E143" s="24">
        <v>3041.147159024652</v>
      </c>
    </row>
    <row r="144" spans="2:5" ht="15">
      <c r="B144" s="37">
        <v>43070</v>
      </c>
      <c r="C144" s="23">
        <v>28814708.470000006</v>
      </c>
      <c r="D144" s="23">
        <v>9420.46</v>
      </c>
      <c r="E144" s="22">
        <v>3058.7368843984273</v>
      </c>
    </row>
    <row r="145" spans="2:5" ht="15.75" customHeight="1">
      <c r="B145" s="36">
        <v>43101</v>
      </c>
      <c r="C145" s="25">
        <v>14635130.55</v>
      </c>
      <c r="D145" s="25">
        <v>4917.3</v>
      </c>
      <c r="E145" s="24">
        <v>2976.253340247697</v>
      </c>
    </row>
    <row r="146" spans="2:5" ht="15.75" customHeight="1">
      <c r="B146" s="36">
        <v>43132</v>
      </c>
      <c r="C146" s="25">
        <v>23996549.500000004</v>
      </c>
      <c r="D146" s="25">
        <v>7870.977000000001</v>
      </c>
      <c r="E146" s="24">
        <v>3048.7383586561114</v>
      </c>
    </row>
    <row r="147" spans="2:5" ht="15.75" customHeight="1">
      <c r="B147" s="36">
        <v>43160</v>
      </c>
      <c r="C147" s="25">
        <v>35826555.65</v>
      </c>
      <c r="D147" s="25">
        <v>11712.65</v>
      </c>
      <c r="E147" s="24">
        <v>3058.791618463798</v>
      </c>
    </row>
    <row r="148" spans="2:5" ht="15">
      <c r="B148" s="36">
        <v>43191</v>
      </c>
      <c r="C148" s="25">
        <v>36692719.10000001</v>
      </c>
      <c r="D148" s="25">
        <v>11863.918</v>
      </c>
      <c r="E148" s="24">
        <v>3092.7994529294633</v>
      </c>
    </row>
    <row r="149" spans="2:5" ht="15">
      <c r="B149" s="36">
        <v>43221</v>
      </c>
      <c r="C149" s="25">
        <v>27881334.120000012</v>
      </c>
      <c r="D149" s="25">
        <v>9226.542</v>
      </c>
      <c r="E149" s="24">
        <v>3021.8617245767714</v>
      </c>
    </row>
    <row r="150" spans="2:5" ht="15">
      <c r="B150" s="36">
        <v>43252</v>
      </c>
      <c r="C150" s="25">
        <v>24586690.159999993</v>
      </c>
      <c r="D150" s="25">
        <v>7691.25</v>
      </c>
      <c r="E150" s="24">
        <v>3196.7092683243936</v>
      </c>
    </row>
    <row r="151" spans="2:5" ht="15">
      <c r="B151" s="36">
        <v>43282</v>
      </c>
      <c r="C151" s="25">
        <v>35906038.260000005</v>
      </c>
      <c r="D151" s="25">
        <v>11368.261999999999</v>
      </c>
      <c r="E151" s="24">
        <v>3158.4457026060804</v>
      </c>
    </row>
    <row r="152" spans="2:5" ht="15">
      <c r="B152" s="36">
        <v>43313</v>
      </c>
      <c r="C152" s="25">
        <v>48496975.310000055</v>
      </c>
      <c r="D152" s="25">
        <v>15401.15</v>
      </c>
      <c r="E152" s="24">
        <v>3148.919094353347</v>
      </c>
    </row>
    <row r="153" spans="2:5" ht="15">
      <c r="B153" s="36">
        <v>43344</v>
      </c>
      <c r="C153" s="25">
        <v>40040885.150000006</v>
      </c>
      <c r="D153" s="25">
        <v>13329.7575</v>
      </c>
      <c r="E153" s="24">
        <v>3003.871987168559</v>
      </c>
    </row>
    <row r="154" spans="2:5" ht="15">
      <c r="B154" s="36">
        <v>43374</v>
      </c>
      <c r="C154" s="25">
        <v>53389805.59</v>
      </c>
      <c r="D154" s="25">
        <v>19219.25</v>
      </c>
      <c r="E154" s="24">
        <v>2777.933873069969</v>
      </c>
    </row>
    <row r="155" spans="2:5" ht="15">
      <c r="B155" s="36">
        <v>43405</v>
      </c>
      <c r="C155" s="25">
        <v>48831561.690000005</v>
      </c>
      <c r="D155" s="25">
        <v>17836.260000000002</v>
      </c>
      <c r="E155" s="24">
        <v>2737.7691113495766</v>
      </c>
    </row>
    <row r="156" spans="2:5" ht="15">
      <c r="B156" s="37">
        <v>43435</v>
      </c>
      <c r="C156" s="23">
        <v>34507102.679999985</v>
      </c>
      <c r="D156" s="23">
        <v>12509.05</v>
      </c>
      <c r="E156" s="22">
        <v>2758.5710089894906</v>
      </c>
    </row>
    <row r="157" spans="2:5" ht="15">
      <c r="B157" s="36">
        <v>43466</v>
      </c>
      <c r="C157" s="25">
        <v>32628113.390000023</v>
      </c>
      <c r="D157" s="25">
        <v>11243.4315</v>
      </c>
      <c r="E157" s="24">
        <v>2901.971109976525</v>
      </c>
    </row>
    <row r="158" spans="2:5" ht="15">
      <c r="B158" s="36">
        <v>43497</v>
      </c>
      <c r="C158" s="25">
        <v>22141083.890000004</v>
      </c>
      <c r="D158" s="25">
        <v>7916.8435</v>
      </c>
      <c r="E158" s="24">
        <v>2796.7060217875983</v>
      </c>
    </row>
    <row r="159" spans="2:5" s="51" customFormat="1" ht="15">
      <c r="B159" s="36">
        <v>43525</v>
      </c>
      <c r="C159" s="25">
        <v>27807763.610000007</v>
      </c>
      <c r="D159" s="25">
        <v>9902.294</v>
      </c>
      <c r="E159" s="24">
        <v>2808.2142996360244</v>
      </c>
    </row>
    <row r="160" spans="2:5" s="51" customFormat="1" ht="15">
      <c r="B160" s="36">
        <v>43556</v>
      </c>
      <c r="C160" s="25">
        <v>26628956.600000016</v>
      </c>
      <c r="D160" s="25">
        <v>8989.684000000001</v>
      </c>
      <c r="E160" s="24">
        <v>2962.1682586395714</v>
      </c>
    </row>
    <row r="161" spans="2:5" s="51" customFormat="1" ht="15">
      <c r="B161" s="36">
        <v>43586</v>
      </c>
      <c r="C161" s="25">
        <v>35312312.370000005</v>
      </c>
      <c r="D161" s="25">
        <v>11946</v>
      </c>
      <c r="E161" s="24">
        <v>2955.9946735308895</v>
      </c>
    </row>
    <row r="162" spans="2:5" s="51" customFormat="1" ht="15">
      <c r="B162" s="36">
        <v>43617</v>
      </c>
      <c r="C162" s="25">
        <v>31182864.729999967</v>
      </c>
      <c r="D162" s="25">
        <v>9869.25</v>
      </c>
      <c r="E162" s="24">
        <v>3159.598219722873</v>
      </c>
    </row>
    <row r="163" spans="2:5" s="51" customFormat="1" ht="15">
      <c r="B163" s="36">
        <v>43647</v>
      </c>
      <c r="C163" s="25">
        <v>46965755.69999999</v>
      </c>
      <c r="D163" s="25">
        <v>14083.405499999999</v>
      </c>
      <c r="E163" s="24">
        <v>3334.8294700454367</v>
      </c>
    </row>
    <row r="164" spans="2:5" s="51" customFormat="1" ht="15">
      <c r="B164" s="36">
        <v>43678</v>
      </c>
      <c r="C164" s="25">
        <v>42396910.75000001</v>
      </c>
      <c r="D164" s="25">
        <v>12908.259</v>
      </c>
      <c r="E164" s="24">
        <v>3284.4793980350105</v>
      </c>
    </row>
    <row r="165" spans="2:5" s="51" customFormat="1" ht="15">
      <c r="B165" s="36">
        <v>43709</v>
      </c>
      <c r="C165" s="25">
        <v>29929846.100000016</v>
      </c>
      <c r="D165" s="25">
        <v>9685.34</v>
      </c>
      <c r="E165" s="24">
        <v>3090.2215203596384</v>
      </c>
    </row>
    <row r="166" spans="2:5" s="51" customFormat="1" ht="15">
      <c r="B166" s="36">
        <v>43739</v>
      </c>
      <c r="C166" s="25">
        <v>29564031.669999994</v>
      </c>
      <c r="D166" s="25">
        <v>9821.059000000001</v>
      </c>
      <c r="E166" s="24">
        <v>3010.2692255488937</v>
      </c>
    </row>
    <row r="167" spans="2:5" s="51" customFormat="1" ht="15">
      <c r="B167" s="36">
        <v>43770</v>
      </c>
      <c r="C167" s="25">
        <v>34757538.050000004</v>
      </c>
      <c r="D167" s="25">
        <v>11127.83125</v>
      </c>
      <c r="E167" s="24">
        <v>3123.478175498034</v>
      </c>
    </row>
    <row r="168" spans="2:5" s="51" customFormat="1" ht="15">
      <c r="B168" s="37">
        <v>43800</v>
      </c>
      <c r="C168" s="23">
        <v>44031915.85</v>
      </c>
      <c r="D168" s="23">
        <v>13976.8099</v>
      </c>
      <c r="E168" s="22">
        <v>3150.3552073066403</v>
      </c>
    </row>
    <row r="169" spans="2:5" s="51" customFormat="1" ht="15">
      <c r="B169" s="36">
        <v>43831</v>
      </c>
      <c r="C169" s="25">
        <v>41043058.57</v>
      </c>
      <c r="D169" s="25">
        <v>12912.0021</v>
      </c>
      <c r="E169" s="24">
        <v>3178.6750228301157</v>
      </c>
    </row>
    <row r="170" spans="2:5" s="51" customFormat="1" ht="15">
      <c r="B170" s="36">
        <v>43862</v>
      </c>
      <c r="C170" s="25">
        <v>19678046.35</v>
      </c>
      <c r="D170" s="25">
        <v>6114.0075</v>
      </c>
      <c r="E170" s="24">
        <v>3218.518516701198</v>
      </c>
    </row>
    <row r="171" spans="2:5" s="51" customFormat="1" ht="15">
      <c r="B171" s="36">
        <v>43891</v>
      </c>
      <c r="C171" s="25">
        <v>32064847.090000007</v>
      </c>
      <c r="D171" s="25">
        <v>9657.13325</v>
      </c>
      <c r="E171" s="24">
        <v>3320.327705947312</v>
      </c>
    </row>
    <row r="172" spans="2:5" s="51" customFormat="1" ht="15">
      <c r="B172" s="36">
        <v>43922</v>
      </c>
      <c r="C172" s="25">
        <v>29593245.439999998</v>
      </c>
      <c r="D172" s="25">
        <v>9189.48215</v>
      </c>
      <c r="E172" s="24">
        <v>3220.3387478150767</v>
      </c>
    </row>
    <row r="173" spans="2:5" s="51" customFormat="1" ht="15">
      <c r="B173" s="36">
        <v>43952</v>
      </c>
      <c r="C173" s="25">
        <v>34428630.180000044</v>
      </c>
      <c r="D173" s="25">
        <v>11397.6891</v>
      </c>
      <c r="E173" s="24">
        <v>3020.667600066407</v>
      </c>
    </row>
    <row r="174" spans="2:5" s="51" customFormat="1" ht="15">
      <c r="B174" s="36">
        <v>43983</v>
      </c>
      <c r="C174" s="25">
        <v>39769379.800000004</v>
      </c>
      <c r="D174" s="25">
        <v>13394.826500000001</v>
      </c>
      <c r="E174" s="24">
        <v>2969.010445935974</v>
      </c>
    </row>
    <row r="175" spans="2:5" s="51" customFormat="1" ht="15">
      <c r="B175" s="36">
        <v>44013</v>
      </c>
      <c r="C175" s="25">
        <v>45024350.86999999</v>
      </c>
      <c r="D175" s="25">
        <v>15863.932999999999</v>
      </c>
      <c r="E175" s="24">
        <v>2838.15815850962</v>
      </c>
    </row>
    <row r="176" spans="2:5" s="51" customFormat="1" ht="15">
      <c r="B176" s="36">
        <v>44044</v>
      </c>
      <c r="C176" s="25">
        <v>37447744.69999999</v>
      </c>
      <c r="D176" s="25">
        <v>12412.640250000002</v>
      </c>
      <c r="E176" s="24">
        <v>3016.904054719542</v>
      </c>
    </row>
    <row r="177" spans="2:5" s="51" customFormat="1" ht="15">
      <c r="B177" s="36">
        <v>44075</v>
      </c>
      <c r="C177" s="25">
        <v>51561336.74999993</v>
      </c>
      <c r="D177" s="25">
        <v>17188.504500000003</v>
      </c>
      <c r="E177" s="24">
        <v>2999.7570032925164</v>
      </c>
    </row>
    <row r="178" spans="2:5" s="51" customFormat="1" ht="15">
      <c r="B178" s="36">
        <v>44105</v>
      </c>
      <c r="C178" s="25">
        <v>55111508.17000002</v>
      </c>
      <c r="D178" s="25">
        <v>18254.946000000004</v>
      </c>
      <c r="E178" s="24">
        <v>3018.990479073453</v>
      </c>
    </row>
    <row r="179" spans="2:5" s="51" customFormat="1" ht="15">
      <c r="B179" s="36">
        <v>44136</v>
      </c>
      <c r="C179" s="25">
        <v>32507116.04</v>
      </c>
      <c r="D179" s="25">
        <v>10600.0295</v>
      </c>
      <c r="E179" s="24">
        <v>3066.700525691933</v>
      </c>
    </row>
    <row r="180" spans="2:5" s="51" customFormat="1" ht="15">
      <c r="B180" s="37">
        <v>44166</v>
      </c>
      <c r="C180" s="23">
        <v>29926736.669999976</v>
      </c>
      <c r="D180" s="23">
        <v>9696.5395</v>
      </c>
      <c r="E180" s="22">
        <v>3086.331641303578</v>
      </c>
    </row>
    <row r="181" spans="2:5" s="51" customFormat="1" ht="15">
      <c r="B181" s="100"/>
      <c r="C181" s="101"/>
      <c r="D181" s="101"/>
      <c r="E181" s="101"/>
    </row>
    <row r="182" spans="2:8" ht="15">
      <c r="B182" s="38" t="s">
        <v>21</v>
      </c>
      <c r="F182" s="51"/>
      <c r="G182" s="51"/>
      <c r="H182" s="51"/>
    </row>
  </sheetData>
  <sheetProtection/>
  <mergeCells count="1">
    <mergeCell ref="C10:D10"/>
  </mergeCells>
  <hyperlinks>
    <hyperlink ref="E10" location="LPE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2010-05-19T14:04:06Z</cp:lastPrinted>
  <dcterms:created xsi:type="dcterms:W3CDTF">2010-03-11T18:38:35Z</dcterms:created>
  <dcterms:modified xsi:type="dcterms:W3CDTF">2021-01-12T14:49:15Z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