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935" windowHeight="8130" activeTab="0"/>
  </bookViews>
  <sheets>
    <sheet name="Promedio" sheetId="1" r:id="rId1"/>
    <sheet name="Mercado Interno" sheetId="2" r:id="rId2"/>
    <sheet name="Exportación" sheetId="3" r:id="rId3"/>
    <sheet name="Listado Datos" sheetId="4" r:id="rId4"/>
    <sheet name="Metodología de cálculo" sheetId="5" r:id="rId5"/>
  </sheets>
  <definedNames>
    <definedName name="_ftn1" localSheetId="4">'Metodología de cálculo'!$B$40</definedName>
    <definedName name="_ftnref1" localSheetId="4">'Metodología de cálculo'!$B$17</definedName>
  </definedNames>
  <calcPr fullCalcOnLoad="1"/>
</workbook>
</file>

<file path=xl/sharedStrings.xml><?xml version="1.0" encoding="utf-8"?>
<sst xmlns="http://schemas.openxmlformats.org/spreadsheetml/2006/main" count="200" uniqueCount="72">
  <si>
    <t>Año/Mes</t>
  </si>
  <si>
    <t xml:space="preserve">Ene 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</si>
  <si>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</si>
  <si>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</si>
  <si>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</si>
  <si>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</si>
  <si>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</si>
  <si>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</si>
  <si>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</si>
  <si>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</si>
  <si>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</si>
  <si>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</si>
  <si>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</si>
  <si>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Promedio </t>
  </si>
  <si>
    <t>Variación</t>
  </si>
  <si>
    <t>Fuente: INALE</t>
  </si>
  <si>
    <t>Tipo de cambio ($/US$)</t>
  </si>
  <si>
    <t>Considera Mercado Interno y Exportación ponderando según litros destinados a ambos mercado</t>
  </si>
  <si>
    <t>Precio promedio en $/lt de leche equivalente</t>
  </si>
  <si>
    <t>Fecha</t>
  </si>
  <si>
    <t>Precio promedio en US$/lt de leche equivalente</t>
  </si>
  <si>
    <t>Acceder al listado de datos</t>
  </si>
  <si>
    <t>Fuente: INALE, BCU</t>
  </si>
  <si>
    <t>Precio promedio de venta de la Industria  ($/lt de leche equivalente) *</t>
  </si>
  <si>
    <t>2017</t>
  </si>
  <si>
    <t xml:space="preserve"> Se determina para cada mes y considerando los principales productos de cada destino.</t>
  </si>
  <si>
    <t xml:space="preserve">* El indicador se determina en base a la ponderación del precio de exportación por el correspondiente volumen de leche equivalente y el de mercado interno ponderado por su leche equivalente. </t>
  </si>
  <si>
    <t>Metodología de cálculo</t>
  </si>
  <si>
    <t>Manteca</t>
  </si>
  <si>
    <t>Suero</t>
  </si>
  <si>
    <t xml:space="preserve">1- Determinación de la leche equivalente comercializada total: se realiza en base a los kilos (o litros) de productos comercializados en cada mes que se multiplican por </t>
  </si>
  <si>
    <t>conversores para determinar la leche equivalente utilizada.</t>
  </si>
  <si>
    <t>En el cuadro se detallan los productos incluidos en el cálculo del indicador por destino.</t>
  </si>
  <si>
    <t>Productos</t>
  </si>
  <si>
    <t>Exportación</t>
  </si>
  <si>
    <t>Mercado Interno</t>
  </si>
  <si>
    <t>Leche en polvo entera</t>
  </si>
  <si>
    <t>X</t>
  </si>
  <si>
    <t>Leche en polvo descremada</t>
  </si>
  <si>
    <t>Quesos pasta blanda</t>
  </si>
  <si>
    <t>Quesos pasta dura</t>
  </si>
  <si>
    <t>Quesos pasta semidura</t>
  </si>
  <si>
    <t>Queso pasteurizado</t>
  </si>
  <si>
    <t>Yogur</t>
  </si>
  <si>
    <t>Leche fluida</t>
  </si>
  <si>
    <t>Helado</t>
  </si>
  <si>
    <t>Dulce de leche</t>
  </si>
  <si>
    <t>Crema doble</t>
  </si>
  <si>
    <t>Leche UHT</t>
  </si>
  <si>
    <t>Caseína y caseinatos</t>
  </si>
  <si>
    <t>Acceder a la metodología</t>
  </si>
  <si>
    <t>Acceder a la hoja principal</t>
  </si>
  <si>
    <t>Precio promedio de venta de la Industria  en el Mercado Interno (US$/lt de leche equivalente)</t>
  </si>
  <si>
    <t>Cambio metodológico se incluyen todos los productos con este destino</t>
  </si>
  <si>
    <t>2016</t>
  </si>
  <si>
    <t>2018</t>
  </si>
  <si>
    <t>Fuente: INALE en base a datos de INE y BCU</t>
  </si>
  <si>
    <t>Se considera el valor de venta en puerta de planta y el volumen de leche equivalente que se vendió en el mes en particular.</t>
  </si>
  <si>
    <t xml:space="preserve">Precio promedio de venta de la Industria  en el Mercado Interno ($/lt de leche equivalente) </t>
  </si>
  <si>
    <t>Precio promedio de venta de la Industria  a la Exportación (US$/lt de leche equivalente)*</t>
  </si>
  <si>
    <t>Fuente: INALE en base a  Dirección Nacional de Aduanas</t>
  </si>
  <si>
    <t xml:space="preserve">Precio promedio de venta de la Industria  a la Exportación ($/lt de leche equivalente) </t>
  </si>
  <si>
    <t>Precio mercado interno  en US$/lt de leche equivalente</t>
  </si>
  <si>
    <t>Precio mercado interno en $/lt de leche equivalente</t>
  </si>
  <si>
    <t>Precio exportación  en US$/lt de leche equivalente</t>
  </si>
  <si>
    <t>Precio exportación en $/lt de leche equivalente</t>
  </si>
  <si>
    <t>2- Determinación de la facturación por destino: se suman los ingresos en dólares obtenidos por exportación y por mercado interno para los productos considerados en el indicador.</t>
  </si>
  <si>
    <t>3- Cálculo del precio recibido por la industria por litro de leche equivalente por mercado: surge del cociente entre el ingreso total del mes en dólares y pesos y la leche equivalente total del mes.</t>
  </si>
  <si>
    <t>Precio de venta de la industria por destino *</t>
  </si>
  <si>
    <t>2019</t>
  </si>
  <si>
    <t>2020</t>
  </si>
  <si>
    <t xml:space="preserve">Precio promedio de venta de la Industria  (US$/lt de leche equivalente)* 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</si>
</sst>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U&quot;\ #,##0_);\(&quot;$U&quot;\ #,##0\)"/>
    <numFmt numFmtId="171" formatCode="&quot;$U&quot;\ #,##0_);[Red]\(&quot;$U&quot;\ #,##0\)"/>
    <numFmt numFmtId="172" formatCode="&quot;$U&quot;\ #,##0.00_);\(&quot;$U&quot;\ #,##0.00\)"/>
    <numFmt numFmtId="173" formatCode="&quot;$U&quot;\ #,##0.00_);[Red]\(&quot;$U&quot;\ #,##0.00\)"/>
    <numFmt numFmtId="174" formatCode="_(&quot;$U&quot;\ * #,##0_);_(&quot;$U&quot;\ * \(#,##0\);_(&quot;$U&quot;\ * &quot;-&quot;_);_(@_)"/>
    <numFmt numFmtId="175" formatCode="_(* #,##0_);_(* \(#,##0\);_(* &quot;-&quot;_);_(@_)"/>
    <numFmt numFmtId="176" formatCode="_(&quot;$U&quot;\ * #,##0.00_);_(&quot;$U&quot;\ * \(#,##0.00\);_(&quot;$U&quot;\ * &quot;-&quot;??_);_(@_)"/>
    <numFmt numFmtId="177" formatCode="_(* #,##0.00_);_(* \(#,##0.00\);_(* &quot;-&quot;??_);_(@_)"/>
    <numFmt numFmtId="178" formatCode="#,"/>
    <numFmt numFmtId="179" formatCode="0.000"/>
    <numFmt numFmtId="180" formatCode="_ [$€-2]\ * #,##0.00_ ;_ [$€-2]\ * \-#,##0.00_ ;_ [$€-2]\ * &quot;-&quot;??_ "/>
    <numFmt numFmtId="181" formatCode="0.0"/>
    <numFmt numFmtId="182" formatCode="0.0000"/>
    <numFmt numFmtId="183" formatCode="_(* #,##0_);_(* \(#,##0\);_(* &quot;-&quot;??_);_(@_)"/>
    <numFmt numFmtId="184" formatCode="General_)"/>
    <numFmt numFmtId="185" formatCode="_ &quot;$U&quot;\ * #,##0_ ;_ &quot;$U&quot;\ * \-#,##0_ ;_ &quot;$U&quot;\ * &quot;-&quot;_ ;_ @_ "/>
    <numFmt numFmtId="186" formatCode="_ * #,##0_ ;_ * \-#,##0_ ;_ * &quot;-&quot;_ ;_ @_ "/>
    <numFmt numFmtId="187" formatCode="_ &quot;$U&quot;\ * #,##0.00_ ;_ &quot;$U&quot;\ * \-#,##0.00_ ;_ &quot;$U&quot;\ * &quot;-&quot;??_ ;_ @_ "/>
    <numFmt numFmtId="188" formatCode="_ * #,##0.00_ ;_ * \-#,##0.00_ ;_ * &quot;-&quot;??_ ;_ @_ "/>
    <numFmt numFmtId="189" formatCode="#,##0.000"/>
    <numFmt numFmtId="190" formatCode="0.000000"/>
    <numFmt numFmtId="191" formatCode="0.0%"/>
    <numFmt numFmtId="192" formatCode="#,##0.0"/>
    <numFmt numFmtId="193" formatCode="0.00000000%"/>
    <numFmt numFmtId="194" formatCode="0.00000000000000000000000"/>
    <numFmt numFmtId="195" formatCode="_ * #,##0_ ;_ * \-#,##0_ ;_ * &quot;-&quot;??_ ;_ @_ "/>
    <numFmt numFmtId="196" formatCode="_(* #,##0.0_);_(* \(#,##0.0\);_(* &quot;-&quot;??_);_(@_)"/>
    <numFmt numFmtId="197" formatCode="_ * #,##0.0000_ ;_ * \-#,##0.0000_ ;_ * &quot;-&quot;??_ ;_ @_ 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"/>
      <color indexed="16"/>
      <name val="Courier"/>
      <family val="3"/>
    </font>
    <font>
      <sz val="10"/>
      <name val="Calibri"/>
      <family val="2"/>
    </font>
    <font>
      <u val="single"/>
      <sz val="6"/>
      <color indexed="12"/>
      <name val="Helv"/>
      <family val="0"/>
    </font>
    <font>
      <sz val="12"/>
      <name val="Helv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Arial Narrow"/>
      <family val="2"/>
    </font>
    <font>
      <sz val="10"/>
      <color indexed="8"/>
      <name val="Arial Narrow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b/>
      <sz val="11"/>
      <color indexed="62"/>
      <name val="Arial Narrow"/>
      <family val="2"/>
    </font>
    <font>
      <sz val="11"/>
      <color indexed="60"/>
      <name val="Calibri"/>
      <family val="2"/>
    </font>
    <font>
      <i/>
      <sz val="10"/>
      <color indexed="62"/>
      <name val="Arial Narrow"/>
      <family val="2"/>
    </font>
    <font>
      <b/>
      <sz val="11"/>
      <color indexed="63"/>
      <name val="Calibri"/>
      <family val="2"/>
    </font>
    <font>
      <sz val="10"/>
      <color indexed="62"/>
      <name val="Arial Narrow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4"/>
      <color indexed="9"/>
      <name val="Arial Narrow"/>
      <family val="2"/>
    </font>
    <font>
      <b/>
      <sz val="11"/>
      <color indexed="9"/>
      <name val="Arial Narrow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1C267D"/>
      <name val="Arial Narrow"/>
      <family val="2"/>
    </font>
    <font>
      <sz val="10"/>
      <color theme="1"/>
      <name val="Arial Narrow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b/>
      <sz val="11"/>
      <color rgb="FF1C267D"/>
      <name val="Arial Narrow"/>
      <family val="2"/>
    </font>
    <font>
      <sz val="11"/>
      <color rgb="FF9C6500"/>
      <name val="Calibri"/>
      <family val="2"/>
    </font>
    <font>
      <i/>
      <sz val="10"/>
      <color rgb="FF1C267D"/>
      <name val="Arial Narrow"/>
      <family val="2"/>
    </font>
    <font>
      <b/>
      <sz val="11"/>
      <color rgb="FF3F3F3F"/>
      <name val="Calibri"/>
      <family val="2"/>
    </font>
    <font>
      <sz val="10"/>
      <color rgb="FF1C267D"/>
      <name val="Arial Narrow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4"/>
      <color theme="0"/>
      <name val="Arial Narrow"/>
      <family val="2"/>
    </font>
    <font>
      <b/>
      <sz val="11"/>
      <color theme="0"/>
      <name val="Arial Narrow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DCE6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1C267D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rgb="FFC000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 style="medium">
        <color rgb="FF1C267D"/>
      </top>
      <bottom style="medium">
        <color rgb="FF1C267D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23" borderId="0">
      <alignment/>
      <protection/>
    </xf>
    <xf numFmtId="0" fontId="41" fillId="0" borderId="0">
      <alignment/>
      <protection/>
    </xf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4" fillId="30" borderId="1" applyNumberFormat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78" fontId="3" fillId="0" borderId="0">
      <alignment/>
      <protection locked="0"/>
    </xf>
    <xf numFmtId="178" fontId="3" fillId="0" borderId="0">
      <alignment/>
      <protection locked="0"/>
    </xf>
    <xf numFmtId="178" fontId="3" fillId="0" borderId="0">
      <alignment/>
      <protection locked="0"/>
    </xf>
    <xf numFmtId="178" fontId="3" fillId="0" borderId="0">
      <alignment/>
      <protection locked="0"/>
    </xf>
    <xf numFmtId="178" fontId="3" fillId="0" borderId="0">
      <alignment/>
      <protection locked="0"/>
    </xf>
    <xf numFmtId="178" fontId="3" fillId="0" borderId="0">
      <alignment/>
      <protection locked="0"/>
    </xf>
    <xf numFmtId="178" fontId="3" fillId="0" borderId="0">
      <alignment/>
      <protection locked="0"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1" borderId="0" applyNumberFormat="0" applyBorder="0" applyAlignment="0" applyProtection="0"/>
    <xf numFmtId="0" fontId="48" fillId="0" borderId="5">
      <alignment/>
      <protection/>
    </xf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8" fontId="2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9" fillId="32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3" borderId="6" applyNumberFormat="0" applyFont="0" applyAlignment="0" applyProtection="0"/>
    <xf numFmtId="0" fontId="50" fillId="0" borderId="0" applyAlignment="0"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21" borderId="7" applyNumberFormat="0" applyAlignment="0" applyProtection="0"/>
    <xf numFmtId="0" fontId="52" fillId="0" borderId="0">
      <alignment horizontal="left" indent="1"/>
      <protection/>
    </xf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43" fillId="0" borderId="9" applyNumberFormat="0" applyFill="0" applyAlignment="0" applyProtection="0"/>
    <xf numFmtId="0" fontId="57" fillId="34" borderId="0">
      <alignment horizontal="center" vertical="center"/>
      <protection/>
    </xf>
    <xf numFmtId="17" fontId="58" fillId="34" borderId="0">
      <alignment/>
      <protection/>
    </xf>
    <xf numFmtId="0" fontId="48" fillId="23" borderId="0">
      <alignment horizontal="left"/>
      <protection/>
    </xf>
    <xf numFmtId="0" fontId="59" fillId="0" borderId="10" applyNumberFormat="0" applyFill="0" applyAlignment="0" applyProtection="0"/>
  </cellStyleXfs>
  <cellXfs count="103">
    <xf numFmtId="0" fontId="0" fillId="0" borderId="0" xfId="0" applyFont="1" applyAlignment="1">
      <alignment/>
    </xf>
    <xf numFmtId="0" fontId="0" fillId="0" borderId="0" xfId="0" applyAlignment="1">
      <alignment/>
    </xf>
    <xf numFmtId="179" fontId="0" fillId="0" borderId="0" xfId="0" applyNumberFormat="1" applyAlignment="1">
      <alignment horizontal="center"/>
    </xf>
    <xf numFmtId="0" fontId="59" fillId="0" borderId="11" xfId="0" applyFont="1" applyBorder="1" applyAlignment="1">
      <alignment/>
    </xf>
    <xf numFmtId="0" fontId="59" fillId="0" borderId="12" xfId="0" applyFont="1" applyBorder="1" applyAlignment="1">
      <alignment/>
    </xf>
    <xf numFmtId="9" fontId="59" fillId="0" borderId="13" xfId="85" applyFont="1" applyBorder="1" applyAlignment="1">
      <alignment/>
    </xf>
    <xf numFmtId="9" fontId="59" fillId="0" borderId="14" xfId="85" applyFont="1" applyBorder="1" applyAlignment="1">
      <alignment/>
    </xf>
    <xf numFmtId="0" fontId="59" fillId="0" borderId="15" xfId="0" applyFont="1" applyBorder="1" applyAlignment="1">
      <alignment/>
    </xf>
    <xf numFmtId="17" fontId="0" fillId="0" borderId="0" xfId="0" applyNumberFormat="1" applyAlignment="1">
      <alignment/>
    </xf>
    <xf numFmtId="2" fontId="0" fillId="0" borderId="16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0" xfId="0" applyNumberFormat="1" applyAlignment="1">
      <alignment/>
    </xf>
    <xf numFmtId="2" fontId="0" fillId="0" borderId="18" xfId="0" applyNumberFormat="1" applyBorder="1" applyAlignment="1">
      <alignment horizontal="center"/>
    </xf>
    <xf numFmtId="0" fontId="0" fillId="0" borderId="0" xfId="78">
      <alignment/>
      <protection/>
    </xf>
    <xf numFmtId="183" fontId="0" fillId="0" borderId="0" xfId="65" applyNumberFormat="1" applyAlignment="1">
      <alignment/>
    </xf>
    <xf numFmtId="17" fontId="0" fillId="0" borderId="19" xfId="78" applyNumberFormat="1" applyBorder="1" applyAlignment="1">
      <alignment horizontal="center"/>
      <protection/>
    </xf>
    <xf numFmtId="2" fontId="0" fillId="0" borderId="20" xfId="78" applyNumberFormat="1" applyBorder="1">
      <alignment/>
      <protection/>
    </xf>
    <xf numFmtId="2" fontId="0" fillId="0" borderId="21" xfId="78" applyNumberFormat="1" applyBorder="1">
      <alignment/>
      <protection/>
    </xf>
    <xf numFmtId="17" fontId="0" fillId="0" borderId="21" xfId="78" applyNumberFormat="1" applyBorder="1" applyAlignment="1">
      <alignment horizontal="center"/>
      <protection/>
    </xf>
    <xf numFmtId="0" fontId="59" fillId="0" borderId="0" xfId="78" applyFont="1" applyAlignment="1">
      <alignment wrapText="1"/>
      <protection/>
    </xf>
    <xf numFmtId="183" fontId="45" fillId="0" borderId="0" xfId="57" applyNumberFormat="1" applyAlignment="1" applyProtection="1">
      <alignment/>
      <protection/>
    </xf>
    <xf numFmtId="0" fontId="45" fillId="0" borderId="0" xfId="57" applyAlignment="1" applyProtection="1">
      <alignment/>
      <protection/>
    </xf>
    <xf numFmtId="0" fontId="60" fillId="0" borderId="0" xfId="78" applyFont="1">
      <alignment/>
      <protection/>
    </xf>
    <xf numFmtId="2" fontId="0" fillId="0" borderId="22" xfId="0" applyNumberFormat="1" applyBorder="1" applyAlignment="1">
      <alignment/>
    </xf>
    <xf numFmtId="0" fontId="4" fillId="0" borderId="0" xfId="0" applyFont="1" applyAlignment="1">
      <alignment/>
    </xf>
    <xf numFmtId="2" fontId="0" fillId="0" borderId="19" xfId="0" applyNumberFormat="1" applyBorder="1" applyAlignment="1">
      <alignment/>
    </xf>
    <xf numFmtId="2" fontId="0" fillId="0" borderId="23" xfId="0" applyNumberFormat="1" applyBorder="1" applyAlignment="1">
      <alignment/>
    </xf>
    <xf numFmtId="49" fontId="0" fillId="0" borderId="0" xfId="0" applyNumberFormat="1" applyAlignment="1">
      <alignment/>
    </xf>
    <xf numFmtId="49" fontId="59" fillId="0" borderId="24" xfId="0" applyNumberFormat="1" applyFont="1" applyBorder="1" applyAlignment="1">
      <alignment/>
    </xf>
    <xf numFmtId="49" fontId="59" fillId="0" borderId="25" xfId="0" applyNumberFormat="1" applyFont="1" applyBorder="1" applyAlignment="1">
      <alignment/>
    </xf>
    <xf numFmtId="49" fontId="59" fillId="0" borderId="26" xfId="0" applyNumberFormat="1" applyFont="1" applyBorder="1" applyAlignment="1">
      <alignment/>
    </xf>
    <xf numFmtId="2" fontId="59" fillId="0" borderId="16" xfId="0" applyNumberFormat="1" applyFont="1" applyBorder="1" applyAlignment="1">
      <alignment/>
    </xf>
    <xf numFmtId="2" fontId="59" fillId="0" borderId="17" xfId="0" applyNumberFormat="1" applyFont="1" applyBorder="1" applyAlignment="1">
      <alignment/>
    </xf>
    <xf numFmtId="0" fontId="4" fillId="0" borderId="0" xfId="0" applyFont="1" applyAlignment="1">
      <alignment/>
    </xf>
    <xf numFmtId="0" fontId="53" fillId="0" borderId="0" xfId="0" applyFont="1" applyAlignment="1">
      <alignment/>
    </xf>
    <xf numFmtId="0" fontId="61" fillId="0" borderId="0" xfId="0" applyFont="1" applyAlignment="1">
      <alignment/>
    </xf>
    <xf numFmtId="0" fontId="0" fillId="0" borderId="0" xfId="0" applyAlignment="1">
      <alignment/>
    </xf>
    <xf numFmtId="0" fontId="62" fillId="0" borderId="27" xfId="0" applyFont="1" applyBorder="1" applyAlignment="1">
      <alignment horizontal="center" vertical="center" wrapText="1"/>
    </xf>
    <xf numFmtId="0" fontId="62" fillId="0" borderId="28" xfId="0" applyFont="1" applyBorder="1" applyAlignment="1">
      <alignment horizontal="center" vertical="center" wrapText="1"/>
    </xf>
    <xf numFmtId="0" fontId="62" fillId="0" borderId="29" xfId="0" applyFont="1" applyBorder="1" applyAlignment="1">
      <alignment horizontal="center" vertical="center" wrapText="1"/>
    </xf>
    <xf numFmtId="0" fontId="63" fillId="0" borderId="16" xfId="0" applyFont="1" applyBorder="1" applyAlignment="1">
      <alignment vertical="center" wrapText="1"/>
    </xf>
    <xf numFmtId="0" fontId="63" fillId="0" borderId="0" xfId="0" applyFont="1" applyAlignment="1">
      <alignment horizontal="center" vertical="center" wrapText="1"/>
    </xf>
    <xf numFmtId="0" fontId="63" fillId="0" borderId="13" xfId="0" applyFont="1" applyBorder="1" applyAlignment="1">
      <alignment horizontal="center" vertical="center" wrapText="1"/>
    </xf>
    <xf numFmtId="0" fontId="63" fillId="0" borderId="18" xfId="0" applyFont="1" applyBorder="1" applyAlignment="1">
      <alignment vertical="center" wrapText="1"/>
    </xf>
    <xf numFmtId="0" fontId="63" fillId="0" borderId="17" xfId="0" applyFont="1" applyBorder="1" applyAlignment="1">
      <alignment horizontal="center" vertical="center" wrapText="1"/>
    </xf>
    <xf numFmtId="0" fontId="63" fillId="0" borderId="14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45" fillId="0" borderId="0" xfId="57" applyAlignment="1" applyProtection="1">
      <alignment vertical="center"/>
      <protection/>
    </xf>
    <xf numFmtId="0" fontId="0" fillId="0" borderId="0" xfId="0" applyAlignment="1">
      <alignment horizontal="center"/>
    </xf>
    <xf numFmtId="179" fontId="0" fillId="0" borderId="0" xfId="0" applyNumberFormat="1" applyAlignment="1">
      <alignment/>
    </xf>
    <xf numFmtId="179" fontId="59" fillId="0" borderId="0" xfId="0" applyNumberFormat="1" applyFont="1" applyAlignment="1">
      <alignment/>
    </xf>
    <xf numFmtId="9" fontId="59" fillId="0" borderId="0" xfId="85" applyFont="1" applyAlignment="1">
      <alignment/>
    </xf>
    <xf numFmtId="0" fontId="60" fillId="0" borderId="0" xfId="0" applyFont="1" applyAlignment="1">
      <alignment horizontal="left"/>
    </xf>
    <xf numFmtId="179" fontId="6" fillId="0" borderId="0" xfId="88" applyNumberFormat="1" applyFont="1" applyAlignment="1">
      <alignment/>
    </xf>
    <xf numFmtId="2" fontId="0" fillId="0" borderId="14" xfId="0" applyNumberFormat="1" applyBorder="1" applyAlignment="1">
      <alignment horizontal="center"/>
    </xf>
    <xf numFmtId="0" fontId="0" fillId="0" borderId="0" xfId="0" applyAlignment="1">
      <alignment horizontal="left"/>
    </xf>
    <xf numFmtId="2" fontId="0" fillId="0" borderId="0" xfId="0" applyNumberFormat="1" applyAlignment="1">
      <alignment/>
    </xf>
    <xf numFmtId="0" fontId="59" fillId="0" borderId="30" xfId="78" applyFont="1" applyBorder="1" applyAlignment="1">
      <alignment vertical="center" wrapText="1"/>
      <protection/>
    </xf>
    <xf numFmtId="2" fontId="0" fillId="0" borderId="21" xfId="0" applyNumberFormat="1" applyBorder="1" applyAlignment="1">
      <alignment/>
    </xf>
    <xf numFmtId="0" fontId="38" fillId="35" borderId="30" xfId="78" applyFont="1" applyFill="1" applyBorder="1" applyAlignment="1">
      <alignment vertical="center" wrapText="1"/>
      <protection/>
    </xf>
    <xf numFmtId="0" fontId="38" fillId="35" borderId="31" xfId="78" applyFont="1" applyFill="1" applyBorder="1" applyAlignment="1">
      <alignment vertical="center" wrapText="1"/>
      <protection/>
    </xf>
    <xf numFmtId="0" fontId="38" fillId="36" borderId="32" xfId="0" applyFont="1" applyFill="1" applyBorder="1" applyAlignment="1">
      <alignment vertical="center" wrapText="1"/>
    </xf>
    <xf numFmtId="0" fontId="38" fillId="36" borderId="33" xfId="0" applyFont="1" applyFill="1" applyBorder="1" applyAlignment="1">
      <alignment vertical="center" wrapText="1"/>
    </xf>
    <xf numFmtId="0" fontId="38" fillId="37" borderId="30" xfId="78" applyFont="1" applyFill="1" applyBorder="1" applyAlignment="1">
      <alignment vertical="center" wrapText="1"/>
      <protection/>
    </xf>
    <xf numFmtId="0" fontId="38" fillId="37" borderId="31" xfId="78" applyFont="1" applyFill="1" applyBorder="1" applyAlignment="1">
      <alignment vertical="center" wrapText="1"/>
      <protection/>
    </xf>
    <xf numFmtId="183" fontId="59" fillId="0" borderId="34" xfId="65" applyNumberFormat="1" applyFont="1" applyBorder="1" applyAlignment="1">
      <alignment wrapText="1"/>
    </xf>
    <xf numFmtId="2" fontId="0" fillId="0" borderId="35" xfId="78" applyNumberFormat="1" applyBorder="1">
      <alignment/>
      <protection/>
    </xf>
    <xf numFmtId="2" fontId="0" fillId="0" borderId="36" xfId="0" applyNumberFormat="1" applyBorder="1" applyAlignment="1">
      <alignment/>
    </xf>
    <xf numFmtId="49" fontId="60" fillId="0" borderId="0" xfId="0" applyNumberFormat="1" applyFont="1" applyAlignment="1">
      <alignment horizontal="left"/>
    </xf>
    <xf numFmtId="49" fontId="0" fillId="0" borderId="0" xfId="0" applyNumberFormat="1" applyAlignment="1">
      <alignment horizontal="center"/>
    </xf>
    <xf numFmtId="49" fontId="59" fillId="0" borderId="24" xfId="0" applyNumberFormat="1" applyFont="1" applyBorder="1" applyAlignment="1">
      <alignment horizontal="center"/>
    </xf>
    <xf numFmtId="49" fontId="59" fillId="0" borderId="25" xfId="0" applyNumberFormat="1" applyFont="1" applyBorder="1" applyAlignment="1">
      <alignment horizontal="center"/>
    </xf>
    <xf numFmtId="49" fontId="59" fillId="0" borderId="26" xfId="0" applyNumberFormat="1" applyFont="1" applyBorder="1" applyAlignment="1">
      <alignment horizontal="center"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center"/>
    </xf>
    <xf numFmtId="2" fontId="0" fillId="0" borderId="0" xfId="78" applyNumberFormat="1">
      <alignment/>
      <protection/>
    </xf>
    <xf numFmtId="17" fontId="0" fillId="0" borderId="0" xfId="78" applyNumberFormat="1" applyBorder="1" applyAlignment="1">
      <alignment horizontal="center"/>
      <protection/>
    </xf>
    <xf numFmtId="0" fontId="60" fillId="0" borderId="37" xfId="0" applyFont="1" applyBorder="1" applyAlignment="1">
      <alignment horizontal="left"/>
    </xf>
    <xf numFmtId="0" fontId="60" fillId="0" borderId="23" xfId="0" applyFont="1" applyBorder="1" applyAlignment="1">
      <alignment horizontal="left"/>
    </xf>
    <xf numFmtId="0" fontId="60" fillId="0" borderId="22" xfId="0" applyFont="1" applyBorder="1" applyAlignment="1">
      <alignment horizontal="left"/>
    </xf>
    <xf numFmtId="0" fontId="0" fillId="0" borderId="3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1" xfId="0" applyBorder="1" applyAlignment="1">
      <alignment horizontal="center"/>
    </xf>
    <xf numFmtId="0" fontId="59" fillId="0" borderId="15" xfId="0" applyFont="1" applyBorder="1" applyAlignment="1">
      <alignment horizontal="center"/>
    </xf>
    <xf numFmtId="0" fontId="59" fillId="0" borderId="11" xfId="0" applyFont="1" applyBorder="1" applyAlignment="1">
      <alignment horizontal="center"/>
    </xf>
    <xf numFmtId="0" fontId="59" fillId="0" borderId="12" xfId="0" applyFont="1" applyBorder="1" applyAlignment="1">
      <alignment horizontal="center"/>
    </xf>
    <xf numFmtId="0" fontId="60" fillId="0" borderId="38" xfId="0" applyFont="1" applyBorder="1" applyAlignment="1">
      <alignment horizontal="left"/>
    </xf>
    <xf numFmtId="0" fontId="60" fillId="0" borderId="39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59" fillId="0" borderId="27" xfId="0" applyFont="1" applyBorder="1" applyAlignment="1">
      <alignment horizontal="center"/>
    </xf>
    <xf numFmtId="0" fontId="59" fillId="0" borderId="28" xfId="0" applyFont="1" applyBorder="1" applyAlignment="1">
      <alignment horizontal="center"/>
    </xf>
    <xf numFmtId="0" fontId="59" fillId="0" borderId="29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183" fontId="64" fillId="0" borderId="15" xfId="65" applyNumberFormat="1" applyFont="1" applyBorder="1" applyAlignment="1">
      <alignment horizontal="center"/>
    </xf>
    <xf numFmtId="183" fontId="64" fillId="0" borderId="12" xfId="65" applyNumberFormat="1" applyFont="1" applyBorder="1" applyAlignment="1">
      <alignment horizontal="center"/>
    </xf>
  </cellXfs>
  <cellStyles count="8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datos principales" xfId="37"/>
    <cellStyle name="datos secundarios" xfId="38"/>
    <cellStyle name="Encabezado 1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Euro" xfId="48"/>
    <cellStyle name="Euro 2" xfId="49"/>
    <cellStyle name="F2" xfId="50"/>
    <cellStyle name="F3" xfId="51"/>
    <cellStyle name="F4" xfId="52"/>
    <cellStyle name="F5" xfId="53"/>
    <cellStyle name="F6" xfId="54"/>
    <cellStyle name="F7" xfId="55"/>
    <cellStyle name="F8" xfId="56"/>
    <cellStyle name="Hyperlink" xfId="57"/>
    <cellStyle name="Hipervínculo 2" xfId="58"/>
    <cellStyle name="Hipervínculo 3" xfId="59"/>
    <cellStyle name="Followed Hyperlink" xfId="60"/>
    <cellStyle name="Incorrecto" xfId="61"/>
    <cellStyle name="linea de totales" xfId="62"/>
    <cellStyle name="Comma" xfId="63"/>
    <cellStyle name="Comma [0]" xfId="64"/>
    <cellStyle name="Millares 2" xfId="65"/>
    <cellStyle name="Millares 2 2" xfId="66"/>
    <cellStyle name="Millares 2 3" xfId="67"/>
    <cellStyle name="Millares 2 4" xfId="68"/>
    <cellStyle name="Millares 2 5" xfId="69"/>
    <cellStyle name="Millares 2 6" xfId="70"/>
    <cellStyle name="Millares 2 7" xfId="71"/>
    <cellStyle name="Millares 3" xfId="72"/>
    <cellStyle name="Millares 4" xfId="73"/>
    <cellStyle name="Currency" xfId="74"/>
    <cellStyle name="Currency [0]" xfId="75"/>
    <cellStyle name="Neutral" xfId="76"/>
    <cellStyle name="Normal 2" xfId="77"/>
    <cellStyle name="Normal 2 2" xfId="78"/>
    <cellStyle name="Normal 2 2 2" xfId="79"/>
    <cellStyle name="Normal 2 2 3" xfId="80"/>
    <cellStyle name="Normal 2 3" xfId="81"/>
    <cellStyle name="Normal 3" xfId="82"/>
    <cellStyle name="Notas" xfId="83"/>
    <cellStyle name="Notas al pie" xfId="84"/>
    <cellStyle name="Percent" xfId="85"/>
    <cellStyle name="Porcentaje 2" xfId="86"/>
    <cellStyle name="Porcentaje 3" xfId="87"/>
    <cellStyle name="Porcentual 2" xfId="88"/>
    <cellStyle name="Porcentual 2 2" xfId="89"/>
    <cellStyle name="Porcentual 3" xfId="90"/>
    <cellStyle name="Salida" xfId="91"/>
    <cellStyle name="subtitulos de las filas" xfId="92"/>
    <cellStyle name="Texto de advertencia" xfId="93"/>
    <cellStyle name="Texto explicativo" xfId="94"/>
    <cellStyle name="Título" xfId="95"/>
    <cellStyle name="Título 2" xfId="96"/>
    <cellStyle name="Título 3" xfId="97"/>
    <cellStyle name="titulo del informe" xfId="98"/>
    <cellStyle name="titulos de las columnas" xfId="99"/>
    <cellStyle name="titulos de las filas" xfId="100"/>
    <cellStyle name="Total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161925</xdr:colOff>
      <xdr:row>0</xdr:row>
      <xdr:rowOff>0</xdr:rowOff>
    </xdr:from>
    <xdr:to>
      <xdr:col>9</xdr:col>
      <xdr:colOff>95250</xdr:colOff>
      <xdr:row>7</xdr:row>
      <xdr:rowOff>142875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57775" y="0"/>
          <a:ext cx="221932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381000</xdr:colOff>
      <xdr:row>0</xdr:row>
      <xdr:rowOff>66675</xdr:rowOff>
    </xdr:from>
    <xdr:to>
      <xdr:col>10</xdr:col>
      <xdr:colOff>95250</xdr:colOff>
      <xdr:row>8</xdr:row>
      <xdr:rowOff>19050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2950" y="66675"/>
          <a:ext cx="221932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476250</xdr:colOff>
      <xdr:row>0</xdr:row>
      <xdr:rowOff>114300</xdr:rowOff>
    </xdr:from>
    <xdr:to>
      <xdr:col>10</xdr:col>
      <xdr:colOff>228600</xdr:colOff>
      <xdr:row>8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67275" y="114300"/>
          <a:ext cx="219075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704850</xdr:colOff>
      <xdr:row>0</xdr:row>
      <xdr:rowOff>0</xdr:rowOff>
    </xdr:from>
    <xdr:to>
      <xdr:col>3</xdr:col>
      <xdr:colOff>1190625</xdr:colOff>
      <xdr:row>7</xdr:row>
      <xdr:rowOff>142875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0"/>
          <a:ext cx="221932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1828800</xdr:colOff>
      <xdr:row>0</xdr:row>
      <xdr:rowOff>0</xdr:rowOff>
    </xdr:from>
    <xdr:to>
      <xdr:col>3</xdr:col>
      <xdr:colOff>476250</xdr:colOff>
      <xdr:row>7</xdr:row>
      <xdr:rowOff>142875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43150" y="0"/>
          <a:ext cx="221932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B8:S47"/>
  <sheetViews>
    <sheetView showGridLines="0" tabSelected="1" workbookViewId="0" topLeftCell="A1">
      <selection activeCell="D11" sqref="D11:L11"/>
    </sheetView>
  </sheetViews>
  <sheetFormatPr defaultColWidth="11.421875" defaultRowHeight="15"/>
  <cols>
    <col min="1" max="1" width="16.28125" style="1" customWidth="1"/>
    <col min="2" max="2" width="11.421875" style="29" customWidth="1"/>
    <col min="10" max="10" width="11.421875" style="0" customWidth="1"/>
    <col min="16" max="16" width="11.421875" style="0" customWidth="1"/>
  </cols>
  <sheetData>
    <row r="1" ht="15"/>
    <row r="2" ht="15"/>
    <row r="3" ht="15"/>
    <row r="4" ht="15"/>
    <row r="5" ht="15"/>
    <row r="6" ht="15"/>
    <row r="7" ht="15"/>
    <row r="8" spans="3:16" ht="15"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="1" customFormat="1" ht="15.75" thickBot="1">
      <c r="B9" s="29"/>
    </row>
    <row r="10" spans="3:16" ht="15.75" thickBot="1">
      <c r="C10" s="1"/>
      <c r="D10" s="1"/>
      <c r="E10" s="86" t="s">
        <v>71</v>
      </c>
      <c r="F10" s="87"/>
      <c r="G10" s="87"/>
      <c r="H10" s="87"/>
      <c r="I10" s="87"/>
      <c r="J10" s="87"/>
      <c r="K10" s="88"/>
      <c r="L10" s="1"/>
      <c r="M10" s="23" t="s">
        <v>21</v>
      </c>
      <c r="N10" s="1"/>
      <c r="O10" s="1"/>
      <c r="P10" s="1"/>
    </row>
    <row r="11" spans="2:13" s="1" customFormat="1" ht="15">
      <c r="B11" s="29"/>
      <c r="D11" s="83" t="s">
        <v>17</v>
      </c>
      <c r="E11" s="84"/>
      <c r="F11" s="84"/>
      <c r="G11" s="84"/>
      <c r="H11" s="84"/>
      <c r="I11" s="84"/>
      <c r="J11" s="84"/>
      <c r="K11" s="84"/>
      <c r="L11" s="85"/>
      <c r="M11" s="23" t="s">
        <v>50</v>
      </c>
    </row>
    <row r="12" spans="3:16" ht="15.75" thickBot="1"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2:18" ht="15.75" thickBot="1">
      <c r="B13" s="30" t="s">
        <v>0</v>
      </c>
      <c r="C13" s="3" t="s">
        <v>1</v>
      </c>
      <c r="D13" s="3" t="s">
        <v>2</v>
      </c>
      <c r="E13" s="3" t="s">
        <v>3</v>
      </c>
      <c r="F13" s="3" t="s">
        <v>4</v>
      </c>
      <c r="G13" s="3" t="s">
        <v>5</v>
      </c>
      <c r="H13" s="3" t="s">
        <v>6</v>
      </c>
      <c r="I13" s="3" t="s">
        <v>7</v>
      </c>
      <c r="J13" s="3" t="s">
        <v>8</v>
      </c>
      <c r="K13" s="3" t="s">
        <v>9</v>
      </c>
      <c r="L13" s="3" t="s">
        <v>10</v>
      </c>
      <c r="M13" s="3" t="s">
        <v>11</v>
      </c>
      <c r="N13" s="3" t="s">
        <v>12</v>
      </c>
      <c r="O13" s="7" t="s">
        <v>13</v>
      </c>
      <c r="P13" s="4" t="s">
        <v>14</v>
      </c>
      <c r="R13" s="1"/>
    </row>
    <row r="14" spans="2:16" s="1" customFormat="1" ht="15">
      <c r="B14" s="31">
        <v>2016</v>
      </c>
      <c r="C14" s="9">
        <v>0.529100620199259</v>
      </c>
      <c r="D14" s="10">
        <v>0.4623615005226258</v>
      </c>
      <c r="E14" s="10">
        <v>0.42912807944911</v>
      </c>
      <c r="F14" s="10">
        <v>0.3630135192277823</v>
      </c>
      <c r="G14" s="10">
        <v>0.3863743878469759</v>
      </c>
      <c r="H14" s="10">
        <v>0.4281605076910366</v>
      </c>
      <c r="I14" s="10">
        <v>0.4346571126347921</v>
      </c>
      <c r="J14" s="10">
        <v>0.4480283202071275</v>
      </c>
      <c r="K14" s="10">
        <v>0.484922758681335</v>
      </c>
      <c r="L14" s="10">
        <v>0.5008558413368971</v>
      </c>
      <c r="M14" s="10">
        <v>0.5422099579694957</v>
      </c>
      <c r="N14" s="11">
        <v>0.6255348145237368</v>
      </c>
      <c r="O14" s="33">
        <f>AVERAGE(C14:N14)</f>
        <v>0.4695289516908478</v>
      </c>
      <c r="P14" s="5"/>
    </row>
    <row r="15" spans="2:16" s="1" customFormat="1" ht="15">
      <c r="B15" s="31">
        <v>2017</v>
      </c>
      <c r="C15" s="9">
        <v>0.5178193420571254</v>
      </c>
      <c r="D15" s="10">
        <v>0.6375796371193395</v>
      </c>
      <c r="E15" s="10">
        <v>0.5834781382618336</v>
      </c>
      <c r="F15" s="10">
        <v>0.5949548607788137</v>
      </c>
      <c r="G15" s="10">
        <v>0.5997627551179509</v>
      </c>
      <c r="H15" s="10">
        <v>0.5802307083011617</v>
      </c>
      <c r="I15" s="10">
        <v>0.5939210067954404</v>
      </c>
      <c r="J15" s="10">
        <v>0.6060260046860045</v>
      </c>
      <c r="K15" s="10">
        <v>0.5717928738612327</v>
      </c>
      <c r="L15" s="10">
        <v>0.5261155176038286</v>
      </c>
      <c r="M15" s="10">
        <v>0.5373506004666024</v>
      </c>
      <c r="N15" s="11">
        <v>0.6794247604906309</v>
      </c>
      <c r="O15" s="33">
        <f>AVERAGE(C15:N15)</f>
        <v>0.5857046837949972</v>
      </c>
      <c r="P15" s="5">
        <f>O15/O14-1</f>
        <v>0.24743039100311548</v>
      </c>
    </row>
    <row r="16" spans="2:16" s="48" customFormat="1" ht="15">
      <c r="B16" s="31">
        <v>2018</v>
      </c>
      <c r="C16" s="9">
        <v>0.6302794134851072</v>
      </c>
      <c r="D16" s="10">
        <v>0.6401022946610739</v>
      </c>
      <c r="E16" s="10">
        <v>0.5912597090618186</v>
      </c>
      <c r="F16" s="10">
        <v>0.5665496003010876</v>
      </c>
      <c r="G16" s="10">
        <v>0.5789614558779029</v>
      </c>
      <c r="H16" s="10">
        <v>0.5509578806106822</v>
      </c>
      <c r="I16" s="10">
        <v>0.5042993109550478</v>
      </c>
      <c r="J16" s="10">
        <v>0.5139617610484264</v>
      </c>
      <c r="K16" s="10">
        <v>0.500680960374615</v>
      </c>
      <c r="L16" s="10">
        <v>0.4450311253929775</v>
      </c>
      <c r="M16" s="10">
        <v>0.4972734780870115</v>
      </c>
      <c r="N16" s="11">
        <v>0.5479894814806554</v>
      </c>
      <c r="O16" s="33">
        <f>AVERAGE(C16:N16)</f>
        <v>0.5472788726113672</v>
      </c>
      <c r="P16" s="5">
        <f>O16/O15-1</f>
        <v>-0.06560611899951851</v>
      </c>
    </row>
    <row r="17" spans="2:16" s="48" customFormat="1" ht="15">
      <c r="B17" s="31">
        <v>2019</v>
      </c>
      <c r="C17" s="9">
        <v>0.5369107090450571</v>
      </c>
      <c r="D17" s="10">
        <v>0.5325383163732467</v>
      </c>
      <c r="E17" s="10">
        <v>0.5250478664353343</v>
      </c>
      <c r="F17" s="10">
        <v>0.5238440363068434</v>
      </c>
      <c r="G17" s="10">
        <v>0.4726949109253868</v>
      </c>
      <c r="H17" s="10">
        <v>0.5276804179269483</v>
      </c>
      <c r="I17" s="10">
        <v>0.5484637074025766</v>
      </c>
      <c r="J17" s="10">
        <v>0.5379982678320939</v>
      </c>
      <c r="K17" s="10">
        <v>0.5324385421098956</v>
      </c>
      <c r="L17" s="10">
        <v>0.5303830637630856</v>
      </c>
      <c r="M17" s="10">
        <v>0.5279742651130407</v>
      </c>
      <c r="N17" s="11">
        <v>0.4891858979500396</v>
      </c>
      <c r="O17" s="33">
        <f>AVERAGE(C17:N17)</f>
        <v>0.5237633334319624</v>
      </c>
      <c r="P17" s="5">
        <f>O17/O16-1</f>
        <v>-0.04296811069500883</v>
      </c>
    </row>
    <row r="18" spans="2:18" s="48" customFormat="1" ht="15.75" thickBot="1">
      <c r="B18" s="32" t="s">
        <v>70</v>
      </c>
      <c r="C18" s="14">
        <v>0.5208313168230756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56"/>
      <c r="O18" s="34"/>
      <c r="P18" s="6"/>
      <c r="R18" s="8"/>
    </row>
    <row r="19" spans="2:19" s="1" customFormat="1" ht="15">
      <c r="B19" s="80" t="s">
        <v>15</v>
      </c>
      <c r="C19" s="89"/>
      <c r="D19" s="89"/>
      <c r="E19" s="89"/>
      <c r="F19" s="90"/>
      <c r="G19" s="2"/>
      <c r="H19" s="2"/>
      <c r="I19" s="2"/>
      <c r="J19" s="2"/>
      <c r="K19" s="2"/>
      <c r="L19" s="2"/>
      <c r="M19" s="2"/>
      <c r="N19" s="2"/>
      <c r="O19" s="10"/>
      <c r="R19" s="8"/>
      <c r="S19"/>
    </row>
    <row r="20" spans="2:18" s="1" customFormat="1" ht="15">
      <c r="B20" s="35" t="s">
        <v>26</v>
      </c>
      <c r="G20" s="2"/>
      <c r="H20" s="2"/>
      <c r="I20" s="2"/>
      <c r="J20" s="2"/>
      <c r="K20" s="2"/>
      <c r="L20" s="2"/>
      <c r="M20" s="2"/>
      <c r="O20" s="13"/>
      <c r="R20" s="8"/>
    </row>
    <row r="21" spans="2:18" s="1" customFormat="1" ht="15">
      <c r="B21" s="26" t="s">
        <v>25</v>
      </c>
      <c r="G21" s="2"/>
      <c r="H21" s="2"/>
      <c r="I21" s="2"/>
      <c r="J21" s="2"/>
      <c r="K21" s="2"/>
      <c r="L21" s="2"/>
      <c r="R21" s="8"/>
    </row>
    <row r="22" spans="2:18" s="1" customFormat="1" ht="15">
      <c r="B22" s="26"/>
      <c r="G22" s="2"/>
      <c r="H22" s="2"/>
      <c r="I22" s="2"/>
      <c r="J22" s="2"/>
      <c r="L22" s="26"/>
      <c r="M22" s="26"/>
      <c r="R22" s="8"/>
    </row>
    <row r="23" spans="11:14" s="1" customFormat="1" ht="15.75" thickBot="1">
      <c r="K23" s="2"/>
      <c r="L23" s="2"/>
      <c r="M23" s="2"/>
      <c r="N23" s="2"/>
    </row>
    <row r="24" spans="3:18" ht="15.75" thickBot="1">
      <c r="C24" s="1"/>
      <c r="D24" s="1"/>
      <c r="E24" s="91" t="s">
        <v>23</v>
      </c>
      <c r="F24" s="92"/>
      <c r="G24" s="92"/>
      <c r="H24" s="92"/>
      <c r="I24" s="92"/>
      <c r="J24" s="92"/>
      <c r="K24" s="93"/>
      <c r="L24" s="1"/>
      <c r="M24" s="1"/>
      <c r="N24" s="1"/>
      <c r="O24" s="1"/>
      <c r="P24" s="1"/>
      <c r="R24" s="8"/>
    </row>
    <row r="25" spans="2:18" s="1" customFormat="1" ht="15">
      <c r="B25" s="29"/>
      <c r="D25" s="83" t="s">
        <v>17</v>
      </c>
      <c r="E25" s="84"/>
      <c r="F25" s="84"/>
      <c r="G25" s="84"/>
      <c r="H25" s="84"/>
      <c r="I25" s="84"/>
      <c r="J25" s="84"/>
      <c r="K25" s="84"/>
      <c r="L25" s="85"/>
      <c r="O25" s="13"/>
      <c r="R25" s="8"/>
    </row>
    <row r="26" spans="3:18" ht="15.75" thickBot="1"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R26" s="8"/>
    </row>
    <row r="27" spans="2:16" s="1" customFormat="1" ht="15.75" thickBot="1">
      <c r="B27" s="30"/>
      <c r="C27" s="3" t="s">
        <v>1</v>
      </c>
      <c r="D27" s="3" t="s">
        <v>2</v>
      </c>
      <c r="E27" s="3" t="s">
        <v>3</v>
      </c>
      <c r="F27" s="3" t="s">
        <v>4</v>
      </c>
      <c r="G27" s="3" t="s">
        <v>5</v>
      </c>
      <c r="H27" s="3" t="s">
        <v>6</v>
      </c>
      <c r="I27" s="3" t="s">
        <v>7</v>
      </c>
      <c r="J27" s="3" t="s">
        <v>8</v>
      </c>
      <c r="K27" s="3" t="s">
        <v>9</v>
      </c>
      <c r="L27" s="3" t="s">
        <v>10</v>
      </c>
      <c r="M27" s="3" t="s">
        <v>11</v>
      </c>
      <c r="N27" s="3" t="s">
        <v>12</v>
      </c>
      <c r="O27" s="7" t="s">
        <v>13</v>
      </c>
      <c r="P27" s="4" t="s">
        <v>14</v>
      </c>
    </row>
    <row r="28" spans="2:16" s="1" customFormat="1" ht="15">
      <c r="B28" s="31">
        <v>2016</v>
      </c>
      <c r="C28" s="9">
        <v>16.305822913300762</v>
      </c>
      <c r="D28" s="10">
        <v>14.680902364594415</v>
      </c>
      <c r="E28" s="10">
        <v>13.802046419321725</v>
      </c>
      <c r="F28" s="10">
        <v>11.44037105846356</v>
      </c>
      <c r="G28" s="10">
        <v>12.136019522273514</v>
      </c>
      <c r="H28" s="10">
        <v>13.177924105714723</v>
      </c>
      <c r="I28" s="10">
        <v>13.057099663549154</v>
      </c>
      <c r="J28" s="10">
        <v>12.94398619910412</v>
      </c>
      <c r="K28" s="10">
        <v>13.956076994848821</v>
      </c>
      <c r="L28" s="10">
        <v>14.09959278947499</v>
      </c>
      <c r="M28" s="10">
        <v>15.57877651237955</v>
      </c>
      <c r="N28" s="11">
        <v>18.04042405086457</v>
      </c>
      <c r="O28" s="33">
        <f>AVERAGE(C28:N28)</f>
        <v>14.10158688282416</v>
      </c>
      <c r="P28" s="5"/>
    </row>
    <row r="29" spans="2:16" s="1" customFormat="1" ht="15">
      <c r="B29" s="31">
        <v>2017</v>
      </c>
      <c r="C29" s="9">
        <v>14.815329195596416</v>
      </c>
      <c r="D29" s="10">
        <v>18.14679163169064</v>
      </c>
      <c r="E29" s="10">
        <v>16.580114776848262</v>
      </c>
      <c r="F29" s="10">
        <v>16.898502910700643</v>
      </c>
      <c r="G29" s="10">
        <v>16.871926064223075</v>
      </c>
      <c r="H29" s="10">
        <v>16.46694750158697</v>
      </c>
      <c r="I29" s="10">
        <v>17.010491555628207</v>
      </c>
      <c r="J29" s="10">
        <v>17.377189658366493</v>
      </c>
      <c r="K29" s="10">
        <v>16.53053198332824</v>
      </c>
      <c r="L29" s="10">
        <v>15.440964326154765</v>
      </c>
      <c r="M29" s="10">
        <v>15.707295402239257</v>
      </c>
      <c r="N29" s="11">
        <v>19.62178708296942</v>
      </c>
      <c r="O29" s="33">
        <f>AVERAGE(C29:N29)</f>
        <v>16.7889893407777</v>
      </c>
      <c r="P29" s="5">
        <f>O29/O28-1</f>
        <v>0.1905744708226289</v>
      </c>
    </row>
    <row r="30" spans="2:16" s="48" customFormat="1" ht="15">
      <c r="B30" s="31">
        <v>2018</v>
      </c>
      <c r="C30" s="9">
        <v>17.981241387316622</v>
      </c>
      <c r="D30" s="10">
        <v>18.25571744373383</v>
      </c>
      <c r="E30" s="10">
        <v>16.78704565968315</v>
      </c>
      <c r="F30" s="10">
        <v>16.042985031725898</v>
      </c>
      <c r="G30" s="10">
        <v>17.69422001454047</v>
      </c>
      <c r="H30" s="10">
        <v>17.281344883234656</v>
      </c>
      <c r="I30" s="10">
        <v>15.708923536249737</v>
      </c>
      <c r="J30" s="10">
        <v>16.100366126603006</v>
      </c>
      <c r="K30" s="10">
        <v>16.455380443672095</v>
      </c>
      <c r="L30" s="10">
        <v>14.63529358967346</v>
      </c>
      <c r="M30" s="10">
        <v>16.179787156517094</v>
      </c>
      <c r="N30" s="11">
        <v>17.652933156417834</v>
      </c>
      <c r="O30" s="33">
        <f>AVERAGE(C30:N30)</f>
        <v>16.73126986911399</v>
      </c>
      <c r="P30" s="5">
        <f>O30/O29-1</f>
        <v>-0.003437936047973933</v>
      </c>
    </row>
    <row r="31" spans="2:16" s="48" customFormat="1" ht="15">
      <c r="B31" s="31">
        <v>2019</v>
      </c>
      <c r="C31" s="9">
        <v>17.50221529345077</v>
      </c>
      <c r="D31" s="10">
        <v>17.366074496931574</v>
      </c>
      <c r="E31" s="10">
        <v>17.490919574560294</v>
      </c>
      <c r="F31" s="10">
        <v>17.881940023370408</v>
      </c>
      <c r="G31" s="10">
        <v>16.621371152869376</v>
      </c>
      <c r="H31" s="10">
        <v>18.600734731924927</v>
      </c>
      <c r="I31" s="10">
        <v>19.099151682879924</v>
      </c>
      <c r="J31" s="10">
        <v>19.341037728563776</v>
      </c>
      <c r="K31" s="10">
        <v>19.53570254855418</v>
      </c>
      <c r="L31" s="10">
        <v>19.78381866142686</v>
      </c>
      <c r="M31" s="10">
        <v>19.87242336458974</v>
      </c>
      <c r="N31" s="11">
        <v>18.386051974452236</v>
      </c>
      <c r="O31" s="33">
        <f>AVERAGE(C31:N31)</f>
        <v>18.456786769464507</v>
      </c>
      <c r="P31" s="5">
        <f>O31/O30-1</f>
        <v>0.10313125745080653</v>
      </c>
    </row>
    <row r="32" spans="2:18" s="48" customFormat="1" ht="15.75" thickBot="1">
      <c r="B32" s="32" t="s">
        <v>70</v>
      </c>
      <c r="C32" s="14">
        <v>19.579090862013057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56"/>
      <c r="O32" s="34"/>
      <c r="P32" s="6"/>
      <c r="R32" s="8"/>
    </row>
    <row r="33" spans="2:18" ht="15">
      <c r="B33" s="80" t="s">
        <v>15</v>
      </c>
      <c r="C33" s="81"/>
      <c r="D33" s="81"/>
      <c r="E33" s="81"/>
      <c r="F33" s="82"/>
      <c r="G33" s="1"/>
      <c r="H33" s="1"/>
      <c r="I33" s="1"/>
      <c r="J33" s="1"/>
      <c r="K33" s="1"/>
      <c r="L33" s="1"/>
      <c r="M33" s="1"/>
      <c r="N33" s="1"/>
      <c r="O33" s="1"/>
      <c r="P33" s="1"/>
      <c r="R33" s="8"/>
    </row>
    <row r="34" spans="2:18" s="1" customFormat="1" ht="15">
      <c r="B34" s="35" t="s">
        <v>26</v>
      </c>
      <c r="G34" s="2"/>
      <c r="H34" s="2"/>
      <c r="I34" s="2"/>
      <c r="J34" s="2"/>
      <c r="K34" s="2"/>
      <c r="L34" s="2"/>
      <c r="M34" s="2"/>
      <c r="R34" s="8"/>
    </row>
    <row r="35" spans="2:18" s="1" customFormat="1" ht="15">
      <c r="B35" s="26" t="s">
        <v>25</v>
      </c>
      <c r="G35" s="2"/>
      <c r="H35" s="2"/>
      <c r="I35" s="2"/>
      <c r="J35" s="2"/>
      <c r="K35" s="2"/>
      <c r="L35" s="2"/>
      <c r="M35" s="2"/>
      <c r="R35" s="8"/>
    </row>
    <row r="36" spans="3:18" ht="15"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R36" s="8"/>
    </row>
    <row r="37" spans="5:18" ht="15">
      <c r="E37" s="1"/>
      <c r="F37" s="1"/>
      <c r="G37" s="1"/>
      <c r="H37" s="1"/>
      <c r="I37" s="1"/>
      <c r="N37" s="1"/>
      <c r="O37" s="1"/>
      <c r="P37" s="1"/>
      <c r="R37" s="8"/>
    </row>
    <row r="38" spans="3:18" ht="15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R38" s="8"/>
    </row>
    <row r="39" spans="3:18" ht="15"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R39" s="8"/>
    </row>
    <row r="40" ht="15">
      <c r="R40" s="8"/>
    </row>
    <row r="41" ht="15">
      <c r="R41" s="8"/>
    </row>
    <row r="42" ht="15">
      <c r="R42" s="8"/>
    </row>
    <row r="43" ht="15">
      <c r="R43" s="8"/>
    </row>
    <row r="44" ht="15">
      <c r="R44" s="8"/>
    </row>
    <row r="45" ht="15">
      <c r="R45" s="8"/>
    </row>
    <row r="46" ht="15">
      <c r="R46" s="8"/>
    </row>
    <row r="47" ht="15">
      <c r="R47" s="8"/>
    </row>
  </sheetData>
  <sheetProtection/>
  <mergeCells count="6">
    <mergeCell ref="B33:F33"/>
    <mergeCell ref="D25:L25"/>
    <mergeCell ref="E10:K10"/>
    <mergeCell ref="B19:F19"/>
    <mergeCell ref="D11:L11"/>
    <mergeCell ref="E24:K24"/>
  </mergeCells>
  <hyperlinks>
    <hyperlink ref="M10" location="'Listado Datos'!A1" display="Acceder al listado de datos"/>
    <hyperlink ref="M11" location="'Metodología de cálculo'!A1" display="Acceder a la metodología"/>
  </hyperlinks>
  <printOptions/>
  <pageMargins left="0.7" right="0.7" top="0.75" bottom="0.75" header="0.3" footer="0.3"/>
  <pageSetup horizontalDpi="600" verticalDpi="600" orientation="landscape" r:id="rId2"/>
  <ignoredErrors>
    <ignoredError sqref="O19:O20 O14 O25:O27 O15:P15 O29:P29 O28 O16:P16 O30 O17:P17 O31:P31" formulaRange="1"/>
    <ignoredError sqref="B18 B32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B9:R45"/>
  <sheetViews>
    <sheetView showGridLines="0" zoomScalePageLayoutView="0" workbookViewId="0" topLeftCell="A1">
      <selection activeCell="C34" sqref="C34"/>
    </sheetView>
  </sheetViews>
  <sheetFormatPr defaultColWidth="9.140625" defaultRowHeight="15"/>
  <cols>
    <col min="1" max="1" width="14.57421875" style="1" customWidth="1"/>
    <col min="2" max="2" width="11.421875" style="29" customWidth="1"/>
    <col min="3" max="9" width="9.140625" style="1" customWidth="1"/>
    <col min="10" max="10" width="10.140625" style="1" customWidth="1"/>
    <col min="11" max="12" width="10.28125" style="1" customWidth="1"/>
    <col min="13" max="13" width="16.8515625" style="1" customWidth="1"/>
    <col min="14" max="16384" width="9.140625" style="1" customWidth="1"/>
  </cols>
  <sheetData>
    <row r="1" ht="15"/>
    <row r="2" ht="15"/>
    <row r="3" ht="15"/>
    <row r="4" ht="15"/>
    <row r="5" ht="15"/>
    <row r="6" ht="15"/>
    <row r="7" ht="15"/>
    <row r="8" ht="15"/>
    <row r="9" ht="15.75" thickBot="1">
      <c r="M9" s="23" t="s">
        <v>21</v>
      </c>
    </row>
    <row r="10" spans="4:13" ht="15">
      <c r="D10" s="94" t="s">
        <v>52</v>
      </c>
      <c r="E10" s="95"/>
      <c r="F10" s="95"/>
      <c r="G10" s="95"/>
      <c r="H10" s="95"/>
      <c r="I10" s="95"/>
      <c r="J10" s="95"/>
      <c r="K10" s="95"/>
      <c r="L10" s="96"/>
      <c r="M10" s="23" t="s">
        <v>50</v>
      </c>
    </row>
    <row r="11" spans="3:14" ht="15">
      <c r="C11" s="83" t="s">
        <v>53</v>
      </c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85"/>
    </row>
    <row r="12" spans="4:14" ht="15.75" thickBot="1"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</row>
    <row r="13" spans="2:16" ht="15.75" thickBot="1">
      <c r="B13" s="30" t="s">
        <v>0</v>
      </c>
      <c r="C13" s="3" t="s">
        <v>1</v>
      </c>
      <c r="D13" s="3" t="s">
        <v>2</v>
      </c>
      <c r="E13" s="3" t="s">
        <v>3</v>
      </c>
      <c r="F13" s="3" t="s">
        <v>4</v>
      </c>
      <c r="G13" s="3" t="s">
        <v>5</v>
      </c>
      <c r="H13" s="3" t="s">
        <v>6</v>
      </c>
      <c r="I13" s="3" t="s">
        <v>7</v>
      </c>
      <c r="J13" s="3" t="s">
        <v>8</v>
      </c>
      <c r="K13" s="3" t="s">
        <v>9</v>
      </c>
      <c r="L13" s="3" t="s">
        <v>10</v>
      </c>
      <c r="M13" s="3" t="s">
        <v>11</v>
      </c>
      <c r="N13" s="3" t="s">
        <v>12</v>
      </c>
      <c r="O13" s="7" t="s">
        <v>13</v>
      </c>
      <c r="P13" s="4" t="s">
        <v>14</v>
      </c>
    </row>
    <row r="14" spans="2:18" ht="15">
      <c r="B14" s="31" t="s">
        <v>54</v>
      </c>
      <c r="C14" s="9">
        <v>0.771760799772089</v>
      </c>
      <c r="D14" s="10">
        <v>0.7300646334931107</v>
      </c>
      <c r="E14" s="10">
        <v>0.6551931253022498</v>
      </c>
      <c r="F14" s="10">
        <v>0.6279615868489602</v>
      </c>
      <c r="G14" s="10">
        <v>0.6018913490258639</v>
      </c>
      <c r="H14" s="10">
        <v>0.6047530003087859</v>
      </c>
      <c r="I14" s="10">
        <v>0.6417736189122775</v>
      </c>
      <c r="J14" s="10">
        <v>0.676561456370815</v>
      </c>
      <c r="K14" s="10">
        <v>0.7035859766761444</v>
      </c>
      <c r="L14" s="10">
        <v>0.7590188715861428</v>
      </c>
      <c r="M14" s="10">
        <v>0.7999354669233883</v>
      </c>
      <c r="N14" s="11">
        <v>0.9190255310253699</v>
      </c>
      <c r="O14" s="33">
        <f>AVERAGE(C14:N14)</f>
        <v>0.7076271180204333</v>
      </c>
      <c r="P14" s="5"/>
      <c r="R14" s="8"/>
    </row>
    <row r="15" spans="2:18" ht="15">
      <c r="B15" s="31" t="s">
        <v>24</v>
      </c>
      <c r="C15" s="9">
        <v>0.7678374508487299</v>
      </c>
      <c r="D15" s="10">
        <v>0.8230805855733296</v>
      </c>
      <c r="E15" s="10">
        <v>0.7542993078970116</v>
      </c>
      <c r="F15" s="10">
        <v>0.7463370620939062</v>
      </c>
      <c r="G15" s="10">
        <v>0.7260301758043599</v>
      </c>
      <c r="H15" s="10">
        <v>0.7047644323458321</v>
      </c>
      <c r="I15" s="10">
        <v>0.7221664064357285</v>
      </c>
      <c r="J15" s="10">
        <v>0.7272531955085574</v>
      </c>
      <c r="K15" s="10">
        <v>0.7418937523121537</v>
      </c>
      <c r="L15" s="10">
        <v>0.798697379955377</v>
      </c>
      <c r="M15" s="10">
        <v>0.8362509132893139</v>
      </c>
      <c r="N15" s="11">
        <v>0.9693516164118459</v>
      </c>
      <c r="O15" s="33">
        <f>AVERAGE(C15:N15)</f>
        <v>0.7764968565396787</v>
      </c>
      <c r="P15" s="5">
        <f>O15/O14-1</f>
        <v>0.09732490002913763</v>
      </c>
      <c r="R15" s="8"/>
    </row>
    <row r="16" spans="2:18" s="48" customFormat="1" ht="15">
      <c r="B16" s="31" t="s">
        <v>55</v>
      </c>
      <c r="C16" s="9">
        <v>0.8857577027357189</v>
      </c>
      <c r="D16" s="10">
        <v>0.841659295014262</v>
      </c>
      <c r="E16" s="10">
        <v>0.8030661388586268</v>
      </c>
      <c r="F16" s="10">
        <v>0.8117715049858292</v>
      </c>
      <c r="G16" s="10">
        <v>0.724944246949153</v>
      </c>
      <c r="H16" s="10">
        <v>0.6746703720493336</v>
      </c>
      <c r="I16" s="10">
        <v>0.7242117857576944</v>
      </c>
      <c r="J16" s="10">
        <v>0.705969912444553</v>
      </c>
      <c r="K16" s="10">
        <v>0.7132133945199374</v>
      </c>
      <c r="L16" s="10">
        <v>0.7497673179992416</v>
      </c>
      <c r="M16" s="10">
        <v>0.757766476326743</v>
      </c>
      <c r="N16" s="11">
        <v>0.9141755873882159</v>
      </c>
      <c r="O16" s="33">
        <f>AVERAGE(C16:N16)</f>
        <v>0.7755811445857758</v>
      </c>
      <c r="P16" s="5">
        <f>O16/O15-1</f>
        <v>-0.0011792861055274217</v>
      </c>
      <c r="R16" s="8"/>
    </row>
    <row r="17" spans="2:18" s="48" customFormat="1" ht="15">
      <c r="B17" s="31" t="s">
        <v>69</v>
      </c>
      <c r="C17" s="9">
        <v>0.7798950366029411</v>
      </c>
      <c r="D17" s="10">
        <v>0.795291606917853</v>
      </c>
      <c r="E17" s="10">
        <v>0.7318453953120629</v>
      </c>
      <c r="F17" s="10">
        <v>0.6976927044040429</v>
      </c>
      <c r="G17" s="10">
        <v>0.6369199364379312</v>
      </c>
      <c r="H17" s="10">
        <v>0.6191308213614252</v>
      </c>
      <c r="I17" s="10">
        <v>0.6652188418469337</v>
      </c>
      <c r="J17" s="10">
        <v>0.6614540663368135</v>
      </c>
      <c r="K17" s="10">
        <v>0.6745054733146522</v>
      </c>
      <c r="L17" s="10">
        <v>0.7093147555981429</v>
      </c>
      <c r="M17" s="10">
        <v>0.7297809347103387</v>
      </c>
      <c r="N17" s="11">
        <v>0.8591362379239715</v>
      </c>
      <c r="O17" s="33">
        <f>AVERAGE(C17:N17)</f>
        <v>0.7133488175639258</v>
      </c>
      <c r="P17" s="5">
        <f>O17/O16-1</f>
        <v>-0.08023960801043861</v>
      </c>
      <c r="R17" s="8"/>
    </row>
    <row r="18" spans="2:17" s="48" customFormat="1" ht="15.75" thickBot="1">
      <c r="B18" s="32" t="s">
        <v>70</v>
      </c>
      <c r="C18" s="14">
        <v>0.7325422772542386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56"/>
      <c r="O18" s="34"/>
      <c r="P18" s="6"/>
      <c r="Q18" s="51"/>
    </row>
    <row r="19" spans="2:18" ht="15">
      <c r="B19" s="80" t="s">
        <v>56</v>
      </c>
      <c r="C19" s="81"/>
      <c r="D19" s="81"/>
      <c r="E19" s="81"/>
      <c r="F19" s="82"/>
      <c r="G19" s="2"/>
      <c r="H19" s="2"/>
      <c r="I19" s="2"/>
      <c r="J19" s="2"/>
      <c r="K19" s="2"/>
      <c r="L19" s="2"/>
      <c r="M19" s="2"/>
      <c r="N19" s="2"/>
      <c r="O19" s="52"/>
      <c r="P19" s="53"/>
      <c r="R19" s="8"/>
    </row>
    <row r="20" spans="2:18" ht="15">
      <c r="B20" s="70" t="s">
        <v>57</v>
      </c>
      <c r="C20" s="54"/>
      <c r="D20" s="54"/>
      <c r="E20" s="54"/>
      <c r="F20" s="54"/>
      <c r="G20" s="2"/>
      <c r="H20" s="2"/>
      <c r="I20" s="2"/>
      <c r="J20" s="2"/>
      <c r="K20" s="2"/>
      <c r="L20" s="2"/>
      <c r="M20" s="2"/>
      <c r="N20" s="2"/>
      <c r="O20" s="52"/>
      <c r="P20" s="53"/>
      <c r="R20" s="8"/>
    </row>
    <row r="21" spans="11:18" ht="15">
      <c r="K21" s="2"/>
      <c r="L21" s="2"/>
      <c r="M21" s="2"/>
      <c r="N21" s="2"/>
      <c r="R21" s="8"/>
    </row>
    <row r="22" spans="9:18" ht="15">
      <c r="I22" s="26"/>
      <c r="J22" s="26"/>
      <c r="O22" s="2"/>
      <c r="P22" s="2"/>
      <c r="R22" s="8"/>
    </row>
    <row r="23" spans="11:18" ht="15.75" thickBot="1">
      <c r="K23" s="2"/>
      <c r="L23" s="2"/>
      <c r="M23" s="2"/>
      <c r="N23" s="2"/>
      <c r="O23" s="2"/>
      <c r="P23" s="2"/>
      <c r="R23" s="8"/>
    </row>
    <row r="24" spans="4:18" ht="15">
      <c r="D24" s="94" t="s">
        <v>58</v>
      </c>
      <c r="E24" s="95"/>
      <c r="F24" s="95"/>
      <c r="G24" s="95"/>
      <c r="H24" s="95"/>
      <c r="I24" s="95"/>
      <c r="J24" s="95"/>
      <c r="K24" s="95"/>
      <c r="L24" s="96"/>
      <c r="R24" s="8"/>
    </row>
    <row r="25" spans="3:14" ht="15">
      <c r="C25" s="83" t="s">
        <v>53</v>
      </c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85"/>
    </row>
    <row r="26" ht="15.75" thickBot="1">
      <c r="R26" s="8"/>
    </row>
    <row r="27" spans="2:18" ht="15.75" thickBot="1">
      <c r="B27" s="30"/>
      <c r="C27" s="3" t="s">
        <v>1</v>
      </c>
      <c r="D27" s="3" t="s">
        <v>2</v>
      </c>
      <c r="E27" s="3" t="s">
        <v>3</v>
      </c>
      <c r="F27" s="3" t="s">
        <v>4</v>
      </c>
      <c r="G27" s="3" t="s">
        <v>5</v>
      </c>
      <c r="H27" s="3" t="s">
        <v>6</v>
      </c>
      <c r="I27" s="3" t="s">
        <v>7</v>
      </c>
      <c r="J27" s="3" t="s">
        <v>8</v>
      </c>
      <c r="K27" s="3" t="s">
        <v>9</v>
      </c>
      <c r="L27" s="3" t="s">
        <v>10</v>
      </c>
      <c r="M27" s="3" t="s">
        <v>11</v>
      </c>
      <c r="N27" s="3" t="s">
        <v>12</v>
      </c>
      <c r="O27" s="7" t="s">
        <v>13</v>
      </c>
      <c r="P27" s="4" t="s">
        <v>14</v>
      </c>
      <c r="R27" s="8"/>
    </row>
    <row r="28" spans="2:18" ht="15">
      <c r="B28" s="31" t="s">
        <v>54</v>
      </c>
      <c r="C28" s="9">
        <v>23.78412432737624</v>
      </c>
      <c r="D28" s="10">
        <v>23.18101224267325</v>
      </c>
      <c r="E28" s="10">
        <v>21.07297648909626</v>
      </c>
      <c r="F28" s="10">
        <v>19.790209409544982</v>
      </c>
      <c r="G28" s="10">
        <v>18.905407272902387</v>
      </c>
      <c r="H28" s="10">
        <v>18.61308784350381</v>
      </c>
      <c r="I28" s="10">
        <v>19.278879512124814</v>
      </c>
      <c r="J28" s="10">
        <v>19.546537036009216</v>
      </c>
      <c r="K28" s="10">
        <v>20.249204408739438</v>
      </c>
      <c r="L28" s="10">
        <v>21.367140254021507</v>
      </c>
      <c r="M28" s="10">
        <v>22.983745835642793</v>
      </c>
      <c r="N28" s="11">
        <v>26.504696314771667</v>
      </c>
      <c r="O28" s="33">
        <f>AVERAGE(C28:N28)</f>
        <v>21.2730850788672</v>
      </c>
      <c r="P28" s="5"/>
      <c r="R28" s="8"/>
    </row>
    <row r="29" spans="2:18" ht="15">
      <c r="B29" s="31" t="s">
        <v>24</v>
      </c>
      <c r="C29" s="9">
        <v>21.96859730623301</v>
      </c>
      <c r="D29" s="10">
        <v>23.426519626588107</v>
      </c>
      <c r="E29" s="10">
        <v>21.434169133201483</v>
      </c>
      <c r="F29" s="10">
        <v>21.198211574653214</v>
      </c>
      <c r="G29" s="10">
        <v>20.42395487555245</v>
      </c>
      <c r="H29" s="10">
        <v>20.001214589974715</v>
      </c>
      <c r="I29" s="10">
        <v>20.6835680467257</v>
      </c>
      <c r="J29" s="10">
        <v>20.853258128012374</v>
      </c>
      <c r="K29" s="10">
        <v>21.448148379344364</v>
      </c>
      <c r="L29" s="10">
        <v>23.440969404310362</v>
      </c>
      <c r="M29" s="10">
        <v>24.444450446359937</v>
      </c>
      <c r="N29" s="11">
        <v>27.994874681974107</v>
      </c>
      <c r="O29" s="33">
        <f>AVERAGE(C29:N29)</f>
        <v>22.276494682744154</v>
      </c>
      <c r="P29" s="5">
        <f>O29/O28-1</f>
        <v>0.04716803416885429</v>
      </c>
      <c r="R29" s="8"/>
    </row>
    <row r="30" spans="2:18" s="48" customFormat="1" ht="15">
      <c r="B30" s="31" t="s">
        <v>55</v>
      </c>
      <c r="C30" s="9">
        <v>25.269781501347325</v>
      </c>
      <c r="D30" s="10">
        <v>24.00412309380675</v>
      </c>
      <c r="E30" s="10">
        <v>22.80065381447413</v>
      </c>
      <c r="F30" s="10">
        <v>22.986933706683725</v>
      </c>
      <c r="G30" s="10">
        <v>22.155746075260016</v>
      </c>
      <c r="H30" s="10">
        <v>21.161710889699396</v>
      </c>
      <c r="I30" s="10">
        <v>22.55919712635218</v>
      </c>
      <c r="J30" s="10">
        <v>22.11521347723807</v>
      </c>
      <c r="K30" s="10">
        <v>23.440471424292262</v>
      </c>
      <c r="L30" s="10">
        <v>24.65684801972306</v>
      </c>
      <c r="M30" s="10">
        <v>24.655447840243237</v>
      </c>
      <c r="N30" s="11">
        <v>29.449252372123986</v>
      </c>
      <c r="O30" s="33">
        <f>AVERAGE(C30:N30)</f>
        <v>23.771281611770345</v>
      </c>
      <c r="P30" s="5">
        <f>O30/O29-1</f>
        <v>0.06710153236918748</v>
      </c>
      <c r="R30" s="8"/>
    </row>
    <row r="31" spans="2:18" s="48" customFormat="1" ht="15">
      <c r="B31" s="31" t="s">
        <v>69</v>
      </c>
      <c r="C31" s="9">
        <v>25.423018403182674</v>
      </c>
      <c r="D31" s="10">
        <v>25.934459301591183</v>
      </c>
      <c r="E31" s="10">
        <v>24.379965654030755</v>
      </c>
      <c r="F31" s="10">
        <v>23.81643815753641</v>
      </c>
      <c r="G31" s="10">
        <v>22.396015724966972</v>
      </c>
      <c r="H31" s="10">
        <v>21.82436145299024</v>
      </c>
      <c r="I31" s="10">
        <v>23.164915729635773</v>
      </c>
      <c r="J31" s="10">
        <v>23.779273684808445</v>
      </c>
      <c r="K31" s="10">
        <v>24.748280321387902</v>
      </c>
      <c r="L31" s="10">
        <v>26.45814969856633</v>
      </c>
      <c r="M31" s="10">
        <v>27.46822460156244</v>
      </c>
      <c r="N31" s="11">
        <v>32.290635502372474</v>
      </c>
      <c r="O31" s="33">
        <f>AVERAGE(C31:N31)</f>
        <v>25.140311519385964</v>
      </c>
      <c r="P31" s="5">
        <f>O31/O30-1</f>
        <v>0.057591758407243177</v>
      </c>
      <c r="R31" s="8"/>
    </row>
    <row r="32" spans="2:17" s="48" customFormat="1" ht="15.75" thickBot="1">
      <c r="B32" s="32" t="s">
        <v>70</v>
      </c>
      <c r="C32" s="14">
        <v>27.537729286541335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56"/>
      <c r="O32" s="34"/>
      <c r="P32" s="6"/>
      <c r="Q32" s="51"/>
    </row>
    <row r="33" spans="2:18" ht="15">
      <c r="B33" s="80" t="s">
        <v>56</v>
      </c>
      <c r="C33" s="81"/>
      <c r="D33" s="81"/>
      <c r="E33" s="81"/>
      <c r="F33" s="82"/>
      <c r="I33" s="13"/>
      <c r="R33" s="8"/>
    </row>
    <row r="34" spans="12:18" ht="15">
      <c r="L34" s="2"/>
      <c r="M34" s="2"/>
      <c r="R34" s="8"/>
    </row>
    <row r="35" spans="3:18" ht="15.75">
      <c r="C35" s="55"/>
      <c r="R35" s="8"/>
    </row>
    <row r="36" ht="15">
      <c r="R36" s="8"/>
    </row>
    <row r="37" ht="15">
      <c r="R37" s="8"/>
    </row>
    <row r="38" ht="15">
      <c r="R38" s="8"/>
    </row>
    <row r="39" ht="15">
      <c r="R39" s="8"/>
    </row>
    <row r="40" ht="15">
      <c r="R40" s="8"/>
    </row>
    <row r="41" ht="15">
      <c r="R41" s="8"/>
    </row>
    <row r="42" ht="15">
      <c r="R42" s="8"/>
    </row>
    <row r="43" ht="15">
      <c r="R43" s="8"/>
    </row>
    <row r="44" ht="15">
      <c r="R44" s="8"/>
    </row>
    <row r="45" ht="15">
      <c r="R45" s="8"/>
    </row>
  </sheetData>
  <sheetProtection/>
  <mergeCells count="6">
    <mergeCell ref="D10:L10"/>
    <mergeCell ref="C11:N11"/>
    <mergeCell ref="B19:F19"/>
    <mergeCell ref="D24:L24"/>
    <mergeCell ref="C25:N25"/>
    <mergeCell ref="B33:F33"/>
  </mergeCells>
  <hyperlinks>
    <hyperlink ref="M9" location="'Listado Datos'!A1" display="Acceder al listado de datos"/>
    <hyperlink ref="M10" location="'Metodología de cálculo'!A1" display="Acceder a la metodología"/>
  </hyperlinks>
  <printOptions/>
  <pageMargins left="0.7" right="0.7" top="0.75" bottom="0.75" header="0.3" footer="0.3"/>
  <pageSetup horizontalDpi="600" verticalDpi="600" orientation="portrait" paperSize="9" r:id="rId2"/>
  <ignoredErrors>
    <ignoredError sqref="B14:B18 B28:B32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2:R35"/>
  <sheetViews>
    <sheetView showGridLines="0" zoomScalePageLayoutView="0" workbookViewId="0" topLeftCell="A1">
      <selection activeCell="G36" sqref="G36"/>
    </sheetView>
  </sheetViews>
  <sheetFormatPr defaultColWidth="9.140625" defaultRowHeight="15"/>
  <cols>
    <col min="1" max="1" width="15.421875" style="1" customWidth="1"/>
    <col min="2" max="2" width="11.421875" style="71" customWidth="1"/>
    <col min="3" max="4" width="9.140625" style="1" customWidth="1"/>
    <col min="5" max="5" width="10.7109375" style="1" customWidth="1"/>
    <col min="6" max="6" width="10.00390625" style="1" customWidth="1"/>
    <col min="7" max="16384" width="9.140625" style="1" customWidth="1"/>
  </cols>
  <sheetData>
    <row r="1" ht="15"/>
    <row r="2" ht="15">
      <c r="R2" s="8"/>
    </row>
    <row r="3" ht="15">
      <c r="R3" s="8"/>
    </row>
    <row r="4" ht="15">
      <c r="R4" s="8"/>
    </row>
    <row r="5" ht="15">
      <c r="R5" s="8"/>
    </row>
    <row r="6" ht="15">
      <c r="R6" s="8"/>
    </row>
    <row r="7" ht="15">
      <c r="R7" s="8"/>
    </row>
    <row r="8" ht="15">
      <c r="R8" s="8"/>
    </row>
    <row r="9" ht="15.75" thickBot="1">
      <c r="R9" s="8"/>
    </row>
    <row r="10" spans="4:18" ht="15">
      <c r="D10" s="94" t="s">
        <v>59</v>
      </c>
      <c r="E10" s="95"/>
      <c r="F10" s="95"/>
      <c r="G10" s="95"/>
      <c r="H10" s="95"/>
      <c r="I10" s="95"/>
      <c r="J10" s="95"/>
      <c r="K10" s="95"/>
      <c r="L10" s="96"/>
      <c r="N10" s="23" t="s">
        <v>21</v>
      </c>
      <c r="R10" s="8"/>
    </row>
    <row r="11" spans="3:18" ht="15">
      <c r="C11" s="83" t="s">
        <v>53</v>
      </c>
      <c r="D11" s="97"/>
      <c r="E11" s="97"/>
      <c r="F11" s="97"/>
      <c r="G11" s="97"/>
      <c r="H11" s="97"/>
      <c r="I11" s="97"/>
      <c r="J11" s="97"/>
      <c r="K11" s="97"/>
      <c r="L11" s="97"/>
      <c r="M11" s="85"/>
      <c r="N11" s="23" t="s">
        <v>50</v>
      </c>
      <c r="R11" s="8"/>
    </row>
    <row r="12" ht="15.75" thickBot="1">
      <c r="R12" s="8"/>
    </row>
    <row r="13" spans="2:18" ht="15.75" thickBot="1">
      <c r="B13" s="72" t="s">
        <v>0</v>
      </c>
      <c r="C13" s="3" t="s">
        <v>1</v>
      </c>
      <c r="D13" s="3" t="s">
        <v>2</v>
      </c>
      <c r="E13" s="3" t="s">
        <v>3</v>
      </c>
      <c r="F13" s="3" t="s">
        <v>4</v>
      </c>
      <c r="G13" s="3" t="s">
        <v>5</v>
      </c>
      <c r="H13" s="3" t="s">
        <v>6</v>
      </c>
      <c r="I13" s="3" t="s">
        <v>7</v>
      </c>
      <c r="J13" s="3" t="s">
        <v>8</v>
      </c>
      <c r="K13" s="3" t="s">
        <v>9</v>
      </c>
      <c r="L13" s="3" t="s">
        <v>10</v>
      </c>
      <c r="M13" s="3" t="s">
        <v>11</v>
      </c>
      <c r="N13" s="3" t="s">
        <v>12</v>
      </c>
      <c r="O13" s="7" t="s">
        <v>13</v>
      </c>
      <c r="P13" s="4" t="s">
        <v>14</v>
      </c>
      <c r="R13" s="8"/>
    </row>
    <row r="14" spans="2:18" ht="15">
      <c r="B14" s="73">
        <v>2016</v>
      </c>
      <c r="C14" s="9">
        <v>0.3604190561017107</v>
      </c>
      <c r="D14" s="10">
        <v>0.3561348609794709</v>
      </c>
      <c r="E14" s="10">
        <v>0.3481948976693732</v>
      </c>
      <c r="F14" s="10">
        <v>0.3094293737953081</v>
      </c>
      <c r="G14" s="10">
        <v>0.3302032696294565</v>
      </c>
      <c r="H14" s="10">
        <v>0.3604953543427725</v>
      </c>
      <c r="I14" s="10">
        <v>0.3557575679699014</v>
      </c>
      <c r="J14" s="10">
        <v>0.3626654251913632</v>
      </c>
      <c r="K14" s="10">
        <v>0.404944933662743</v>
      </c>
      <c r="L14" s="10">
        <v>0.4071440770857807</v>
      </c>
      <c r="M14" s="10">
        <v>0.440519588450408</v>
      </c>
      <c r="N14" s="11">
        <v>0.4645629535189013</v>
      </c>
      <c r="O14" s="33">
        <f>AVERAGE(C14:N14)</f>
        <v>0.37503927986643243</v>
      </c>
      <c r="P14" s="5"/>
      <c r="R14" s="8"/>
    </row>
    <row r="15" spans="2:18" ht="15">
      <c r="B15" s="73">
        <v>2017</v>
      </c>
      <c r="C15" s="9">
        <v>0.417031970766587</v>
      </c>
      <c r="D15" s="10">
        <v>0.5229857054047603</v>
      </c>
      <c r="E15" s="10">
        <v>0.5088515705587947</v>
      </c>
      <c r="F15" s="10">
        <v>0.4978325177164497</v>
      </c>
      <c r="G15" s="10">
        <v>0.5271671043593726</v>
      </c>
      <c r="H15" s="10">
        <v>0.5145265205643353</v>
      </c>
      <c r="I15" s="10">
        <v>0.4929004944020735</v>
      </c>
      <c r="J15" s="10">
        <v>0.5166242171691257</v>
      </c>
      <c r="K15" s="10">
        <v>0.4908546120403853</v>
      </c>
      <c r="L15" s="10">
        <v>0.4387631942758694</v>
      </c>
      <c r="M15" s="10">
        <v>0.4490331916082011</v>
      </c>
      <c r="N15" s="11">
        <v>0.5020280238116905</v>
      </c>
      <c r="O15" s="33">
        <f>AVERAGE(C15:N15)</f>
        <v>0.48988326022313716</v>
      </c>
      <c r="P15" s="5">
        <f>+O15/O14-1</f>
        <v>0.30621853902238083</v>
      </c>
      <c r="R15" s="8"/>
    </row>
    <row r="16" spans="2:18" s="48" customFormat="1" ht="15">
      <c r="B16" s="73">
        <v>2018</v>
      </c>
      <c r="C16" s="9">
        <v>0.4749010381250723</v>
      </c>
      <c r="D16" s="10">
        <v>0.5094996226723213</v>
      </c>
      <c r="E16" s="10">
        <v>0.493971063456253</v>
      </c>
      <c r="F16" s="10">
        <v>0.4694278554562928</v>
      </c>
      <c r="G16" s="10">
        <v>0.5068259097516548</v>
      </c>
      <c r="H16" s="10">
        <v>0.4883745250780091</v>
      </c>
      <c r="I16" s="10">
        <v>0.4209607831849242</v>
      </c>
      <c r="J16" s="10">
        <v>0.4513032585884919</v>
      </c>
      <c r="K16" s="10">
        <v>0.4277790112775406</v>
      </c>
      <c r="L16" s="10">
        <v>0.3782375505937167</v>
      </c>
      <c r="M16" s="10">
        <v>0.4263078766290944</v>
      </c>
      <c r="N16" s="11">
        <v>0.4170269704650702</v>
      </c>
      <c r="O16" s="33">
        <f>AVERAGE(C16:N16)</f>
        <v>0.4553846221065367</v>
      </c>
      <c r="P16" s="5">
        <f>+O16/O15-1</f>
        <v>-0.07042216160006498</v>
      </c>
      <c r="R16" s="8"/>
    </row>
    <row r="17" spans="2:18" s="48" customFormat="1" ht="15">
      <c r="B17" s="73">
        <v>2019</v>
      </c>
      <c r="C17" s="9">
        <v>0.4412609204841456</v>
      </c>
      <c r="D17" s="10">
        <v>0.416096736382858</v>
      </c>
      <c r="E17" s="10">
        <v>0.4340046530808732</v>
      </c>
      <c r="F17" s="10">
        <v>0.4365166744490129</v>
      </c>
      <c r="G17" s="10">
        <v>0.4065961853338753</v>
      </c>
      <c r="H17" s="10">
        <v>0.4791231227219215</v>
      </c>
      <c r="I17" s="10">
        <v>0.500062940149527</v>
      </c>
      <c r="J17" s="10">
        <v>0.4899834371303266</v>
      </c>
      <c r="K17" s="10">
        <v>0.4728704465417534</v>
      </c>
      <c r="L17" s="10">
        <v>0.4518047249882462</v>
      </c>
      <c r="M17" s="10">
        <v>0.4632186767918944</v>
      </c>
      <c r="N17" s="11">
        <v>0.3846034488820549</v>
      </c>
      <c r="O17" s="33">
        <f>AVERAGE(C17:N17)</f>
        <v>0.4480118305780407</v>
      </c>
      <c r="P17" s="5">
        <f>+O17/O16-1</f>
        <v>-0.016190251428321423</v>
      </c>
      <c r="R17" s="8"/>
    </row>
    <row r="18" spans="2:18" s="48" customFormat="1" ht="15.75" thickBot="1">
      <c r="B18" s="74" t="s">
        <v>70</v>
      </c>
      <c r="C18" s="14">
        <v>0.4399495327385844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56"/>
      <c r="O18" s="34"/>
      <c r="P18" s="6"/>
      <c r="R18" s="8"/>
    </row>
    <row r="19" spans="2:18" ht="15">
      <c r="B19" s="80" t="s">
        <v>60</v>
      </c>
      <c r="C19" s="89"/>
      <c r="D19" s="89"/>
      <c r="E19" s="89"/>
      <c r="F19" s="90"/>
      <c r="G19" s="2"/>
      <c r="H19" s="2"/>
      <c r="I19" s="2"/>
      <c r="J19" s="2"/>
      <c r="K19" s="2"/>
      <c r="L19" s="2"/>
      <c r="M19" s="2"/>
      <c r="N19" s="2"/>
      <c r="O19" s="52"/>
      <c r="P19" s="53"/>
      <c r="R19" s="8"/>
    </row>
    <row r="20" spans="2:18" ht="15">
      <c r="B20" s="75" t="s">
        <v>26</v>
      </c>
      <c r="G20" s="2"/>
      <c r="H20" s="2"/>
      <c r="I20" s="2"/>
      <c r="J20" s="2"/>
      <c r="K20" s="2"/>
      <c r="L20" s="2"/>
      <c r="M20" s="2"/>
      <c r="R20" s="8"/>
    </row>
    <row r="21" spans="2:18" ht="15">
      <c r="B21" s="76" t="s">
        <v>25</v>
      </c>
      <c r="G21" s="2"/>
      <c r="H21" s="2"/>
      <c r="I21" s="2"/>
      <c r="L21" s="58"/>
      <c r="M21" s="26"/>
      <c r="N21" s="26"/>
      <c r="O21" s="26"/>
      <c r="P21" s="2"/>
      <c r="R21" s="8"/>
    </row>
    <row r="22" spans="2:18" ht="15">
      <c r="B22" s="77"/>
      <c r="C22" s="26"/>
      <c r="D22" s="26"/>
      <c r="E22" s="26"/>
      <c r="J22" s="26"/>
      <c r="L22" s="13"/>
      <c r="M22" s="26"/>
      <c r="N22" s="26"/>
      <c r="O22" s="26"/>
      <c r="P22" s="26"/>
      <c r="R22" s="8"/>
    </row>
    <row r="23" spans="2:18" ht="15.75" thickBot="1">
      <c r="B23" s="77"/>
      <c r="G23" s="2"/>
      <c r="H23" s="2"/>
      <c r="I23" s="2"/>
      <c r="J23" s="2"/>
      <c r="K23" s="2"/>
      <c r="L23" s="2"/>
      <c r="M23" s="2"/>
      <c r="R23" s="8"/>
    </row>
    <row r="24" spans="4:18" ht="15">
      <c r="D24" s="98" t="s">
        <v>61</v>
      </c>
      <c r="E24" s="99"/>
      <c r="F24" s="99"/>
      <c r="G24" s="99"/>
      <c r="H24" s="99"/>
      <c r="I24" s="99"/>
      <c r="J24" s="99"/>
      <c r="K24" s="99"/>
      <c r="L24" s="100"/>
      <c r="R24" s="8"/>
    </row>
    <row r="25" spans="3:18" ht="15">
      <c r="C25" s="83" t="s">
        <v>53</v>
      </c>
      <c r="D25" s="97"/>
      <c r="E25" s="97"/>
      <c r="F25" s="97"/>
      <c r="G25" s="97"/>
      <c r="H25" s="97"/>
      <c r="I25" s="97"/>
      <c r="J25" s="97"/>
      <c r="K25" s="97"/>
      <c r="L25" s="97"/>
      <c r="M25" s="85"/>
      <c r="R25" s="8"/>
    </row>
    <row r="26" ht="15.75" thickBot="1">
      <c r="R26" s="8"/>
    </row>
    <row r="27" spans="2:18" ht="15.75" thickBot="1">
      <c r="B27" s="72" t="s">
        <v>0</v>
      </c>
      <c r="C27" s="7" t="s">
        <v>1</v>
      </c>
      <c r="D27" s="3" t="s">
        <v>2</v>
      </c>
      <c r="E27" s="3" t="s">
        <v>3</v>
      </c>
      <c r="F27" s="3" t="s">
        <v>4</v>
      </c>
      <c r="G27" s="3" t="s">
        <v>5</v>
      </c>
      <c r="H27" s="3" t="s">
        <v>6</v>
      </c>
      <c r="I27" s="3" t="s">
        <v>7</v>
      </c>
      <c r="J27" s="3" t="s">
        <v>8</v>
      </c>
      <c r="K27" s="3" t="s">
        <v>9</v>
      </c>
      <c r="L27" s="3" t="s">
        <v>10</v>
      </c>
      <c r="M27" s="3" t="s">
        <v>11</v>
      </c>
      <c r="N27" s="4" t="s">
        <v>12</v>
      </c>
      <c r="O27" s="3" t="s">
        <v>13</v>
      </c>
      <c r="P27" s="4" t="s">
        <v>14</v>
      </c>
      <c r="R27" s="8"/>
    </row>
    <row r="28" spans="2:18" ht="15">
      <c r="B28" s="73">
        <v>2016</v>
      </c>
      <c r="C28" s="9">
        <v>11.107394470942522</v>
      </c>
      <c r="D28" s="10">
        <v>11.307994105820159</v>
      </c>
      <c r="E28" s="10">
        <v>11.19899249374005</v>
      </c>
      <c r="F28" s="10">
        <v>9.751666715159136</v>
      </c>
      <c r="G28" s="10">
        <v>10.371684699061229</v>
      </c>
      <c r="H28" s="10">
        <v>11.095326015961852</v>
      </c>
      <c r="I28" s="10">
        <v>10.686957341815837</v>
      </c>
      <c r="J28" s="10">
        <v>10.477766799203673</v>
      </c>
      <c r="K28" s="10">
        <v>11.654315190813744</v>
      </c>
      <c r="L28" s="10">
        <v>11.461512914041812</v>
      </c>
      <c r="M28" s="10">
        <v>12.657008815357123</v>
      </c>
      <c r="N28" s="11">
        <v>13.397995579485114</v>
      </c>
      <c r="O28" s="33">
        <f>AVERAGE(C28:N28)</f>
        <v>11.264051261783523</v>
      </c>
      <c r="P28" s="5"/>
      <c r="R28" s="8"/>
    </row>
    <row r="29" spans="2:18" ht="15">
      <c r="B29" s="73">
        <v>2017</v>
      </c>
      <c r="C29" s="9">
        <v>11.93170171560282</v>
      </c>
      <c r="D29" s="10">
        <v>14.885219147230288</v>
      </c>
      <c r="E29" s="10">
        <v>14.45952622899871</v>
      </c>
      <c r="F29" s="10">
        <v>14.13993700070032</v>
      </c>
      <c r="G29" s="10">
        <v>14.829737812733512</v>
      </c>
      <c r="H29" s="10">
        <v>14.602262653615837</v>
      </c>
      <c r="I29" s="10">
        <v>14.117163060169787</v>
      </c>
      <c r="J29" s="10">
        <v>14.81368280310751</v>
      </c>
      <c r="K29" s="10">
        <v>14.190606834087538</v>
      </c>
      <c r="L29" s="10">
        <v>12.877260988802492</v>
      </c>
      <c r="M29" s="10">
        <v>13.125689223899327</v>
      </c>
      <c r="N29" s="11">
        <v>14.498569327681622</v>
      </c>
      <c r="O29" s="33">
        <f>AVERAGE(C29:N29)</f>
        <v>14.03927973305248</v>
      </c>
      <c r="P29" s="5">
        <f>+O29/O28-1</f>
        <v>0.24637924728598337</v>
      </c>
      <c r="R29" s="8"/>
    </row>
    <row r="30" spans="2:18" s="48" customFormat="1" ht="15">
      <c r="B30" s="73">
        <v>2018</v>
      </c>
      <c r="C30" s="9">
        <v>13.548451716670186</v>
      </c>
      <c r="D30" s="10">
        <v>14.530929238614602</v>
      </c>
      <c r="E30" s="10">
        <v>14.024826433649936</v>
      </c>
      <c r="F30" s="10">
        <v>13.292788582955843</v>
      </c>
      <c r="G30" s="10">
        <v>15.489613453830072</v>
      </c>
      <c r="H30" s="10">
        <v>15.318355353596834</v>
      </c>
      <c r="I30" s="10">
        <v>13.112928396210387</v>
      </c>
      <c r="J30" s="10">
        <v>14.137525878543098</v>
      </c>
      <c r="K30" s="10">
        <v>14.059384984647648</v>
      </c>
      <c r="L30" s="10">
        <v>12.438720088824969</v>
      </c>
      <c r="M30" s="10">
        <v>13.870779381880844</v>
      </c>
      <c r="N30" s="11">
        <v>13.43410682656177</v>
      </c>
      <c r="O30" s="33">
        <f>AVERAGE(C30:N30)</f>
        <v>13.938200861332183</v>
      </c>
      <c r="P30" s="5">
        <f>+O30/O29-1</f>
        <v>-0.007199719190887577</v>
      </c>
      <c r="R30" s="8"/>
    </row>
    <row r="31" spans="2:18" s="48" customFormat="1" ht="15">
      <c r="B31" s="73">
        <v>2019</v>
      </c>
      <c r="C31" s="9">
        <v>14.384223485942178</v>
      </c>
      <c r="D31" s="10">
        <v>13.568914573445</v>
      </c>
      <c r="E31" s="10">
        <v>14.457997008083131</v>
      </c>
      <c r="F31" s="10">
        <v>14.900933198991504</v>
      </c>
      <c r="G31" s="10">
        <v>14.297141664895056</v>
      </c>
      <c r="H31" s="10">
        <v>16.88909007594773</v>
      </c>
      <c r="I31" s="10">
        <v>17.41369176482698</v>
      </c>
      <c r="J31" s="10">
        <v>17.614904564835243</v>
      </c>
      <c r="K31" s="10">
        <v>17.350089554063477</v>
      </c>
      <c r="L31" s="10">
        <v>16.852768046786572</v>
      </c>
      <c r="M31" s="10">
        <v>17.435087775770114</v>
      </c>
      <c r="N31" s="11">
        <v>14.455320626232034</v>
      </c>
      <c r="O31" s="33">
        <f>AVERAGE(C31:N31)</f>
        <v>15.801680194984918</v>
      </c>
      <c r="P31" s="5">
        <f>+O31/O30-1</f>
        <v>0.13369583005669416</v>
      </c>
      <c r="R31" s="8"/>
    </row>
    <row r="32" spans="2:18" s="48" customFormat="1" ht="15.75" thickBot="1">
      <c r="B32" s="74" t="s">
        <v>70</v>
      </c>
      <c r="C32" s="14">
        <v>16.538582834708865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56"/>
      <c r="O32" s="34"/>
      <c r="P32" s="6"/>
      <c r="R32" s="8"/>
    </row>
    <row r="33" spans="2:18" ht="15">
      <c r="B33" s="80" t="s">
        <v>60</v>
      </c>
      <c r="C33" s="89"/>
      <c r="D33" s="89"/>
      <c r="E33" s="89"/>
      <c r="F33" s="90"/>
      <c r="R33" s="8"/>
    </row>
    <row r="34" spans="1:18" ht="15">
      <c r="A34" s="57"/>
      <c r="B34" s="75" t="s">
        <v>26</v>
      </c>
      <c r="G34" s="2"/>
      <c r="H34" s="2"/>
      <c r="I34" s="2"/>
      <c r="J34" s="2"/>
      <c r="K34" s="2"/>
      <c r="L34" s="2"/>
      <c r="M34" s="2"/>
      <c r="R34" s="8"/>
    </row>
    <row r="35" spans="1:18" ht="15">
      <c r="A35" s="57"/>
      <c r="B35" s="76" t="s">
        <v>25</v>
      </c>
      <c r="G35" s="2"/>
      <c r="H35" s="2"/>
      <c r="I35" s="2"/>
      <c r="J35" s="2"/>
      <c r="K35" s="2"/>
      <c r="L35" s="2"/>
      <c r="M35" s="2"/>
      <c r="R35" s="8"/>
    </row>
  </sheetData>
  <sheetProtection/>
  <mergeCells count="6">
    <mergeCell ref="D10:L10"/>
    <mergeCell ref="C11:M11"/>
    <mergeCell ref="B19:F19"/>
    <mergeCell ref="D24:L24"/>
    <mergeCell ref="C25:M25"/>
    <mergeCell ref="B33:F33"/>
  </mergeCells>
  <hyperlinks>
    <hyperlink ref="N10" location="'Listado Datos'!A1" display="Acceder al listado de datos"/>
    <hyperlink ref="N11" location="'Metodología de cálculo'!A1" display="Acceder a la metodología"/>
  </hyperlinks>
  <printOptions/>
  <pageMargins left="0.7" right="0.7" top="0.75" bottom="0.75" header="0.3" footer="0.3"/>
  <pageSetup horizontalDpi="600" verticalDpi="600" orientation="portrait" paperSize="9" r:id="rId2"/>
  <ignoredErrors>
    <ignoredError sqref="O14:O16 O28:O30 O17:P17 O31:P31" formulaRange="1"/>
    <ignoredError sqref="B32 B18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0:R66"/>
  <sheetViews>
    <sheetView showGridLines="0" zoomScalePageLayoutView="0" workbookViewId="0" topLeftCell="D1">
      <pane ySplit="13" topLeftCell="A46" activePane="bottomLeft" state="frozen"/>
      <selection pane="topLeft" activeCell="A1" sqref="A1"/>
      <selection pane="bottomLeft" activeCell="D62" sqref="D62:J62"/>
    </sheetView>
  </sheetViews>
  <sheetFormatPr defaultColWidth="9.140625" defaultRowHeight="15"/>
  <cols>
    <col min="1" max="1" width="15.7109375" style="15" customWidth="1"/>
    <col min="2" max="2" width="14.57421875" style="15" customWidth="1"/>
    <col min="3" max="3" width="26.00390625" style="16" customWidth="1"/>
    <col min="4" max="4" width="25.28125" style="16" customWidth="1"/>
    <col min="5" max="5" width="20.00390625" style="16" customWidth="1"/>
    <col min="6" max="6" width="19.8515625" style="15" customWidth="1"/>
    <col min="7" max="7" width="18.00390625" style="15" customWidth="1"/>
    <col min="8" max="8" width="18.8515625" style="15" customWidth="1"/>
    <col min="9" max="9" width="18.57421875" style="15" customWidth="1"/>
    <col min="10" max="16384" width="9.140625" style="15" customWidth="1"/>
  </cols>
  <sheetData>
    <row r="1" ht="15"/>
    <row r="2" ht="15"/>
    <row r="3" ht="15"/>
    <row r="4" ht="15"/>
    <row r="5" ht="15"/>
    <row r="6" ht="15"/>
    <row r="7" ht="15"/>
    <row r="8" ht="15"/>
    <row r="9" ht="15.75" thickBot="1"/>
    <row r="10" spans="4:6" ht="16.5" thickBot="1">
      <c r="D10" s="101" t="s">
        <v>68</v>
      </c>
      <c r="E10" s="102"/>
      <c r="F10" s="22" t="s">
        <v>51</v>
      </c>
    </row>
    <row r="11" ht="15">
      <c r="F11" s="23" t="s">
        <v>50</v>
      </c>
    </row>
    <row r="12" ht="15">
      <c r="E12" s="23"/>
    </row>
    <row r="13" spans="2:9" s="21" customFormat="1" ht="45">
      <c r="B13" s="59" t="s">
        <v>19</v>
      </c>
      <c r="C13" s="67" t="s">
        <v>16</v>
      </c>
      <c r="D13" s="61" t="s">
        <v>20</v>
      </c>
      <c r="E13" s="62" t="s">
        <v>18</v>
      </c>
      <c r="F13" s="63" t="s">
        <v>62</v>
      </c>
      <c r="G13" s="64" t="s">
        <v>63</v>
      </c>
      <c r="H13" s="65" t="s">
        <v>64</v>
      </c>
      <c r="I13" s="66" t="s">
        <v>65</v>
      </c>
    </row>
    <row r="14" spans="2:9" ht="15">
      <c r="B14" s="20">
        <v>42370</v>
      </c>
      <c r="C14" s="68">
        <v>30.818</v>
      </c>
      <c r="D14" s="19">
        <v>0.529100620199259</v>
      </c>
      <c r="E14" s="18">
        <f aca="true" t="shared" si="0" ref="E14:E62">D14*$C14</f>
        <v>16.305822913300762</v>
      </c>
      <c r="F14" s="60">
        <v>0.771760799772089</v>
      </c>
      <c r="G14" s="58">
        <f>F14*$C14</f>
        <v>23.78412432737624</v>
      </c>
      <c r="H14" s="19">
        <v>0.3604190561017107</v>
      </c>
      <c r="I14" s="18">
        <f>H14*$C14</f>
        <v>11.107394470942522</v>
      </c>
    </row>
    <row r="15" spans="2:9" ht="15">
      <c r="B15" s="20">
        <v>42401</v>
      </c>
      <c r="C15" s="68">
        <v>31.752</v>
      </c>
      <c r="D15" s="19">
        <v>0.4623615005226258</v>
      </c>
      <c r="E15" s="18">
        <f t="shared" si="0"/>
        <v>14.680902364594415</v>
      </c>
      <c r="F15" s="60">
        <v>0.7300646334931107</v>
      </c>
      <c r="G15" s="58">
        <f aca="true" t="shared" si="1" ref="G15:I54">F15*$C15</f>
        <v>23.18101224267325</v>
      </c>
      <c r="H15" s="19">
        <v>0.3561348609794709</v>
      </c>
      <c r="I15" s="18">
        <f t="shared" si="1"/>
        <v>11.307994105820159</v>
      </c>
    </row>
    <row r="16" spans="2:9" ht="15">
      <c r="B16" s="20">
        <v>42430</v>
      </c>
      <c r="C16" s="68">
        <v>32.163</v>
      </c>
      <c r="D16" s="19">
        <v>0.42912807944911</v>
      </c>
      <c r="E16" s="18">
        <f t="shared" si="0"/>
        <v>13.802046419321725</v>
      </c>
      <c r="F16" s="60">
        <v>0.6551931253022498</v>
      </c>
      <c r="G16" s="58">
        <f t="shared" si="1"/>
        <v>21.07297648909626</v>
      </c>
      <c r="H16" s="19">
        <v>0.3481948976693732</v>
      </c>
      <c r="I16" s="18">
        <f t="shared" si="1"/>
        <v>11.19899249374005</v>
      </c>
    </row>
    <row r="17" spans="2:9" ht="15">
      <c r="B17" s="20">
        <v>42461</v>
      </c>
      <c r="C17" s="68">
        <v>31.515</v>
      </c>
      <c r="D17" s="19">
        <v>0.3630135192277823</v>
      </c>
      <c r="E17" s="18">
        <f t="shared" si="0"/>
        <v>11.44037105846356</v>
      </c>
      <c r="F17" s="60">
        <v>0.6279615868489602</v>
      </c>
      <c r="G17" s="58">
        <f t="shared" si="1"/>
        <v>19.790209409544982</v>
      </c>
      <c r="H17" s="19">
        <v>0.3094293737953081</v>
      </c>
      <c r="I17" s="18">
        <f t="shared" si="1"/>
        <v>9.751666715159136</v>
      </c>
    </row>
    <row r="18" spans="2:9" ht="15">
      <c r="B18" s="20">
        <v>42491</v>
      </c>
      <c r="C18" s="68">
        <v>31.41</v>
      </c>
      <c r="D18" s="19">
        <v>0.3863743878469759</v>
      </c>
      <c r="E18" s="18">
        <f t="shared" si="0"/>
        <v>12.136019522273514</v>
      </c>
      <c r="F18" s="60">
        <v>0.6018913490258639</v>
      </c>
      <c r="G18" s="58">
        <f t="shared" si="1"/>
        <v>18.905407272902387</v>
      </c>
      <c r="H18" s="19">
        <v>0.3302032696294565</v>
      </c>
      <c r="I18" s="18">
        <f t="shared" si="1"/>
        <v>10.371684699061229</v>
      </c>
    </row>
    <row r="19" spans="2:9" ht="15">
      <c r="B19" s="20">
        <v>42522</v>
      </c>
      <c r="C19" s="68">
        <v>30.778</v>
      </c>
      <c r="D19" s="19">
        <v>0.4281605076910366</v>
      </c>
      <c r="E19" s="18">
        <f t="shared" si="0"/>
        <v>13.177924105714723</v>
      </c>
      <c r="F19" s="60">
        <v>0.6047530003087859</v>
      </c>
      <c r="G19" s="58">
        <f t="shared" si="1"/>
        <v>18.61308784350381</v>
      </c>
      <c r="H19" s="19">
        <v>0.3604953543427725</v>
      </c>
      <c r="I19" s="18">
        <f t="shared" si="1"/>
        <v>11.095326015961852</v>
      </c>
    </row>
    <row r="20" spans="2:9" ht="15">
      <c r="B20" s="20">
        <v>42552</v>
      </c>
      <c r="C20" s="68">
        <v>30.04</v>
      </c>
      <c r="D20" s="19">
        <v>0.4346571126347921</v>
      </c>
      <c r="E20" s="18">
        <f t="shared" si="0"/>
        <v>13.057099663549154</v>
      </c>
      <c r="F20" s="60">
        <v>0.6417736189122775</v>
      </c>
      <c r="G20" s="58">
        <f t="shared" si="1"/>
        <v>19.278879512124814</v>
      </c>
      <c r="H20" s="19">
        <v>0.3557575679699014</v>
      </c>
      <c r="I20" s="18">
        <f t="shared" si="1"/>
        <v>10.686957341815837</v>
      </c>
    </row>
    <row r="21" spans="2:9" ht="15">
      <c r="B21" s="20">
        <v>42583</v>
      </c>
      <c r="C21" s="68">
        <v>28.891</v>
      </c>
      <c r="D21" s="19">
        <v>0.4480283202071275</v>
      </c>
      <c r="E21" s="18">
        <f t="shared" si="0"/>
        <v>12.94398619910412</v>
      </c>
      <c r="F21" s="60">
        <v>0.676561456370815</v>
      </c>
      <c r="G21" s="58">
        <f t="shared" si="1"/>
        <v>19.546537036009216</v>
      </c>
      <c r="H21" s="19">
        <v>0.3626654251913632</v>
      </c>
      <c r="I21" s="18">
        <f t="shared" si="1"/>
        <v>10.477766799203673</v>
      </c>
    </row>
    <row r="22" spans="2:9" ht="15">
      <c r="B22" s="20">
        <v>42614</v>
      </c>
      <c r="C22" s="68">
        <v>28.78</v>
      </c>
      <c r="D22" s="19">
        <v>0.484922758681335</v>
      </c>
      <c r="E22" s="18">
        <f t="shared" si="0"/>
        <v>13.956076994848821</v>
      </c>
      <c r="F22" s="60">
        <v>0.7035859766761444</v>
      </c>
      <c r="G22" s="58">
        <f t="shared" si="1"/>
        <v>20.249204408739438</v>
      </c>
      <c r="H22" s="19">
        <v>0.404944933662743</v>
      </c>
      <c r="I22" s="18">
        <f t="shared" si="1"/>
        <v>11.654315190813744</v>
      </c>
    </row>
    <row r="23" spans="2:9" ht="15">
      <c r="B23" s="20">
        <v>42644</v>
      </c>
      <c r="C23" s="68">
        <v>28.151</v>
      </c>
      <c r="D23" s="19">
        <v>0.5008558413368971</v>
      </c>
      <c r="E23" s="18">
        <f t="shared" si="0"/>
        <v>14.09959278947499</v>
      </c>
      <c r="F23" s="60">
        <v>0.7590188715861428</v>
      </c>
      <c r="G23" s="58">
        <f t="shared" si="1"/>
        <v>21.367140254021507</v>
      </c>
      <c r="H23" s="19">
        <v>0.4071440770857807</v>
      </c>
      <c r="I23" s="18">
        <f t="shared" si="1"/>
        <v>11.461512914041812</v>
      </c>
    </row>
    <row r="24" spans="2:9" ht="15">
      <c r="B24" s="20">
        <v>42675</v>
      </c>
      <c r="C24" s="68">
        <v>28.732</v>
      </c>
      <c r="D24" s="19">
        <v>0.5422099579694957</v>
      </c>
      <c r="E24" s="18">
        <f t="shared" si="0"/>
        <v>15.57877651237955</v>
      </c>
      <c r="F24" s="60">
        <v>0.7999354669233883</v>
      </c>
      <c r="G24" s="58">
        <f t="shared" si="1"/>
        <v>22.983745835642793</v>
      </c>
      <c r="H24" s="19">
        <v>0.440519588450408</v>
      </c>
      <c r="I24" s="18">
        <f t="shared" si="1"/>
        <v>12.657008815357123</v>
      </c>
    </row>
    <row r="25" spans="2:9" ht="15">
      <c r="B25" s="17">
        <v>42705</v>
      </c>
      <c r="C25" s="69">
        <v>28.84</v>
      </c>
      <c r="D25" s="27">
        <v>0.6255348145237368</v>
      </c>
      <c r="E25" s="25">
        <f t="shared" si="0"/>
        <v>18.04042405086457</v>
      </c>
      <c r="F25" s="27">
        <v>0.9190255310253699</v>
      </c>
      <c r="G25" s="28">
        <f t="shared" si="1"/>
        <v>26.504696314771667</v>
      </c>
      <c r="H25" s="27">
        <v>0.4645629535189013</v>
      </c>
      <c r="I25" s="25">
        <f t="shared" si="1"/>
        <v>13.397995579485114</v>
      </c>
    </row>
    <row r="26" spans="2:9" ht="15">
      <c r="B26" s="20">
        <v>42736</v>
      </c>
      <c r="C26" s="68">
        <v>28.611</v>
      </c>
      <c r="D26" s="19">
        <v>0.5178193420571254</v>
      </c>
      <c r="E26" s="18">
        <f t="shared" si="0"/>
        <v>14.815329195596416</v>
      </c>
      <c r="F26" s="60">
        <v>0.7678374508487299</v>
      </c>
      <c r="G26" s="58">
        <f t="shared" si="1"/>
        <v>21.96859730623301</v>
      </c>
      <c r="H26" s="19">
        <v>0.417031970766587</v>
      </c>
      <c r="I26" s="18">
        <f t="shared" si="1"/>
        <v>11.93170171560282</v>
      </c>
    </row>
    <row r="27" spans="2:9" ht="15">
      <c r="B27" s="20">
        <v>42767</v>
      </c>
      <c r="C27" s="68">
        <v>28.462</v>
      </c>
      <c r="D27" s="19">
        <v>0.6375796371193395</v>
      </c>
      <c r="E27" s="18">
        <f t="shared" si="0"/>
        <v>18.14679163169064</v>
      </c>
      <c r="F27" s="60">
        <v>0.8230805855733296</v>
      </c>
      <c r="G27" s="58">
        <f t="shared" si="1"/>
        <v>23.426519626588107</v>
      </c>
      <c r="H27" s="19">
        <v>0.5229857054047603</v>
      </c>
      <c r="I27" s="18">
        <f t="shared" si="1"/>
        <v>14.885219147230288</v>
      </c>
    </row>
    <row r="28" spans="2:9" ht="15">
      <c r="B28" s="20">
        <v>42795</v>
      </c>
      <c r="C28" s="68">
        <v>28.416</v>
      </c>
      <c r="D28" s="19">
        <v>0.5834781382618336</v>
      </c>
      <c r="E28" s="18">
        <f t="shared" si="0"/>
        <v>16.580114776848262</v>
      </c>
      <c r="F28" s="60">
        <v>0.7542993078970116</v>
      </c>
      <c r="G28" s="58">
        <f t="shared" si="1"/>
        <v>21.434169133201483</v>
      </c>
      <c r="H28" s="19">
        <v>0.5088515705587947</v>
      </c>
      <c r="I28" s="18">
        <f t="shared" si="1"/>
        <v>14.45952622899871</v>
      </c>
    </row>
    <row r="29" spans="2:9" ht="15">
      <c r="B29" s="20">
        <v>42826</v>
      </c>
      <c r="C29" s="68">
        <v>28.403</v>
      </c>
      <c r="D29" s="19">
        <v>0.5949548607788137</v>
      </c>
      <c r="E29" s="18">
        <f t="shared" si="0"/>
        <v>16.898502910700643</v>
      </c>
      <c r="F29" s="60">
        <v>0.7463370620939062</v>
      </c>
      <c r="G29" s="58">
        <f t="shared" si="1"/>
        <v>21.198211574653214</v>
      </c>
      <c r="H29" s="19">
        <v>0.4978325177164497</v>
      </c>
      <c r="I29" s="18">
        <f t="shared" si="1"/>
        <v>14.13993700070032</v>
      </c>
    </row>
    <row r="30" spans="2:9" ht="15">
      <c r="B30" s="20">
        <v>42856</v>
      </c>
      <c r="C30" s="68">
        <v>28.131</v>
      </c>
      <c r="D30" s="19">
        <v>0.5997627551179509</v>
      </c>
      <c r="E30" s="18">
        <f t="shared" si="0"/>
        <v>16.871926064223075</v>
      </c>
      <c r="F30" s="60">
        <v>0.7260301758043599</v>
      </c>
      <c r="G30" s="58">
        <f t="shared" si="1"/>
        <v>20.42395487555245</v>
      </c>
      <c r="H30" s="19">
        <v>0.5271671043593726</v>
      </c>
      <c r="I30" s="18">
        <f t="shared" si="1"/>
        <v>14.829737812733512</v>
      </c>
    </row>
    <row r="31" spans="2:9" ht="15">
      <c r="B31" s="20">
        <v>42887</v>
      </c>
      <c r="C31" s="68">
        <v>28.38</v>
      </c>
      <c r="D31" s="19">
        <v>0.5802307083011617</v>
      </c>
      <c r="E31" s="18">
        <f t="shared" si="0"/>
        <v>16.46694750158697</v>
      </c>
      <c r="F31" s="60">
        <v>0.7047644323458321</v>
      </c>
      <c r="G31" s="58">
        <f t="shared" si="1"/>
        <v>20.001214589974715</v>
      </c>
      <c r="H31" s="19">
        <v>0.5145265205643353</v>
      </c>
      <c r="I31" s="18">
        <f t="shared" si="1"/>
        <v>14.602262653615837</v>
      </c>
    </row>
    <row r="32" spans="2:9" ht="15">
      <c r="B32" s="20">
        <v>42917</v>
      </c>
      <c r="C32" s="68">
        <v>28.641</v>
      </c>
      <c r="D32" s="19">
        <v>0.5939210067954404</v>
      </c>
      <c r="E32" s="18">
        <f t="shared" si="0"/>
        <v>17.010491555628207</v>
      </c>
      <c r="F32" s="60">
        <v>0.7221664064357285</v>
      </c>
      <c r="G32" s="58">
        <f t="shared" si="1"/>
        <v>20.6835680467257</v>
      </c>
      <c r="H32" s="19">
        <v>0.4929004944020735</v>
      </c>
      <c r="I32" s="18">
        <f t="shared" si="1"/>
        <v>14.117163060169787</v>
      </c>
    </row>
    <row r="33" spans="2:9" ht="15">
      <c r="B33" s="20">
        <v>42948</v>
      </c>
      <c r="C33" s="68">
        <v>28.674</v>
      </c>
      <c r="D33" s="19">
        <v>0.6060260046860045</v>
      </c>
      <c r="E33" s="18">
        <f t="shared" si="0"/>
        <v>17.377189658366493</v>
      </c>
      <c r="F33" s="60">
        <v>0.7272531955085574</v>
      </c>
      <c r="G33" s="58">
        <f t="shared" si="1"/>
        <v>20.853258128012374</v>
      </c>
      <c r="H33" s="19">
        <v>0.5166242171691257</v>
      </c>
      <c r="I33" s="18">
        <f t="shared" si="1"/>
        <v>14.81368280310751</v>
      </c>
    </row>
    <row r="34" spans="2:9" ht="15">
      <c r="B34" s="20">
        <v>42979</v>
      </c>
      <c r="C34" s="68">
        <v>28.91</v>
      </c>
      <c r="D34" s="19">
        <v>0.5717928738612327</v>
      </c>
      <c r="E34" s="18">
        <f t="shared" si="0"/>
        <v>16.53053198332824</v>
      </c>
      <c r="F34" s="60">
        <v>0.7418937523121537</v>
      </c>
      <c r="G34" s="58">
        <f t="shared" si="1"/>
        <v>21.448148379344364</v>
      </c>
      <c r="H34" s="19">
        <v>0.4908546120403853</v>
      </c>
      <c r="I34" s="18">
        <f t="shared" si="1"/>
        <v>14.190606834087538</v>
      </c>
    </row>
    <row r="35" spans="2:9" ht="15">
      <c r="B35" s="20">
        <v>43009</v>
      </c>
      <c r="C35" s="68">
        <v>29.349</v>
      </c>
      <c r="D35" s="19">
        <v>0.5261155176038286</v>
      </c>
      <c r="E35" s="18">
        <f t="shared" si="0"/>
        <v>15.440964326154765</v>
      </c>
      <c r="F35" s="60">
        <v>0.798697379955377</v>
      </c>
      <c r="G35" s="58">
        <f t="shared" si="1"/>
        <v>23.440969404310362</v>
      </c>
      <c r="H35" s="19">
        <v>0.4387631942758694</v>
      </c>
      <c r="I35" s="18">
        <f t="shared" si="1"/>
        <v>12.877260988802492</v>
      </c>
    </row>
    <row r="36" spans="2:9" ht="15">
      <c r="B36" s="20">
        <v>43040</v>
      </c>
      <c r="C36" s="68">
        <v>29.231</v>
      </c>
      <c r="D36" s="19">
        <v>0.5373506004666024</v>
      </c>
      <c r="E36" s="18">
        <f t="shared" si="0"/>
        <v>15.707295402239257</v>
      </c>
      <c r="F36" s="60">
        <v>0.8362509132893139</v>
      </c>
      <c r="G36" s="58">
        <f t="shared" si="1"/>
        <v>24.444450446359937</v>
      </c>
      <c r="H36" s="19">
        <v>0.4490331916082011</v>
      </c>
      <c r="I36" s="18">
        <f t="shared" si="1"/>
        <v>13.125689223899327</v>
      </c>
    </row>
    <row r="37" spans="2:9" ht="15">
      <c r="B37" s="17">
        <v>43070</v>
      </c>
      <c r="C37" s="69">
        <v>28.88</v>
      </c>
      <c r="D37" s="27">
        <v>0.6794247604906309</v>
      </c>
      <c r="E37" s="25">
        <f t="shared" si="0"/>
        <v>19.62178708296942</v>
      </c>
      <c r="F37" s="27">
        <v>0.9693516164118459</v>
      </c>
      <c r="G37" s="28">
        <f t="shared" si="1"/>
        <v>27.994874681974107</v>
      </c>
      <c r="H37" s="27">
        <v>0.5020280238116905</v>
      </c>
      <c r="I37" s="25">
        <f t="shared" si="1"/>
        <v>14.498569327681622</v>
      </c>
    </row>
    <row r="38" spans="2:9" ht="15">
      <c r="B38" s="20">
        <v>43101</v>
      </c>
      <c r="C38" s="68">
        <v>28.529</v>
      </c>
      <c r="D38" s="19">
        <v>0.6302794134851072</v>
      </c>
      <c r="E38" s="18">
        <f t="shared" si="0"/>
        <v>17.981241387316622</v>
      </c>
      <c r="F38" s="60">
        <v>0.8857577027357189</v>
      </c>
      <c r="G38" s="58">
        <f t="shared" si="1"/>
        <v>25.269781501347325</v>
      </c>
      <c r="H38" s="19">
        <v>0.4749010381250723</v>
      </c>
      <c r="I38" s="18">
        <f t="shared" si="1"/>
        <v>13.548451716670186</v>
      </c>
    </row>
    <row r="39" spans="2:9" ht="15">
      <c r="B39" s="20">
        <v>43132</v>
      </c>
      <c r="C39" s="68">
        <v>28.52</v>
      </c>
      <c r="D39" s="19">
        <v>0.6401022946610739</v>
      </c>
      <c r="E39" s="18">
        <f t="shared" si="0"/>
        <v>18.25571744373383</v>
      </c>
      <c r="F39" s="60">
        <v>0.841659295014262</v>
      </c>
      <c r="G39" s="58">
        <f t="shared" si="1"/>
        <v>24.00412309380675</v>
      </c>
      <c r="H39" s="19">
        <v>0.5094996226723213</v>
      </c>
      <c r="I39" s="18">
        <f t="shared" si="1"/>
        <v>14.530929238614602</v>
      </c>
    </row>
    <row r="40" spans="2:9" ht="15">
      <c r="B40" s="20">
        <v>43160</v>
      </c>
      <c r="C40" s="68">
        <v>28.392</v>
      </c>
      <c r="D40" s="19">
        <v>0.5912597090618186</v>
      </c>
      <c r="E40" s="18">
        <f t="shared" si="0"/>
        <v>16.78704565968315</v>
      </c>
      <c r="F40" s="60">
        <v>0.8030661388586268</v>
      </c>
      <c r="G40" s="58">
        <f t="shared" si="1"/>
        <v>22.80065381447413</v>
      </c>
      <c r="H40" s="19">
        <v>0.493971063456253</v>
      </c>
      <c r="I40" s="18">
        <f t="shared" si="1"/>
        <v>14.024826433649936</v>
      </c>
    </row>
    <row r="41" spans="2:9" ht="15">
      <c r="B41" s="20">
        <v>43191</v>
      </c>
      <c r="C41" s="68">
        <v>28.317</v>
      </c>
      <c r="D41" s="19">
        <v>0.5665496003010876</v>
      </c>
      <c r="E41" s="18">
        <f t="shared" si="0"/>
        <v>16.042985031725898</v>
      </c>
      <c r="F41" s="60">
        <v>0.8117715049858292</v>
      </c>
      <c r="G41" s="58">
        <f t="shared" si="1"/>
        <v>22.986933706683725</v>
      </c>
      <c r="H41" s="19">
        <v>0.4694278554562928</v>
      </c>
      <c r="I41" s="18">
        <f t="shared" si="1"/>
        <v>13.292788582955843</v>
      </c>
    </row>
    <row r="42" spans="2:9" ht="15">
      <c r="B42" s="20">
        <v>43221</v>
      </c>
      <c r="C42" s="68">
        <v>30.562</v>
      </c>
      <c r="D42" s="19">
        <v>0.5789614558779029</v>
      </c>
      <c r="E42" s="18">
        <f t="shared" si="0"/>
        <v>17.69422001454047</v>
      </c>
      <c r="F42" s="60">
        <v>0.724944246949153</v>
      </c>
      <c r="G42" s="58">
        <f t="shared" si="1"/>
        <v>22.155746075260016</v>
      </c>
      <c r="H42" s="19">
        <v>0.5068259097516548</v>
      </c>
      <c r="I42" s="18">
        <f t="shared" si="1"/>
        <v>15.489613453830072</v>
      </c>
    </row>
    <row r="43" spans="2:9" ht="15">
      <c r="B43" s="20">
        <v>43252</v>
      </c>
      <c r="C43" s="68">
        <v>31.366</v>
      </c>
      <c r="D43" s="19">
        <v>0.5509578806106822</v>
      </c>
      <c r="E43" s="18">
        <f t="shared" si="0"/>
        <v>17.281344883234656</v>
      </c>
      <c r="F43" s="60">
        <v>0.6746703720493336</v>
      </c>
      <c r="G43" s="58">
        <f t="shared" si="1"/>
        <v>21.161710889699396</v>
      </c>
      <c r="H43" s="19">
        <v>0.4883745250780091</v>
      </c>
      <c r="I43" s="18">
        <f t="shared" si="1"/>
        <v>15.318355353596834</v>
      </c>
    </row>
    <row r="44" spans="2:9" ht="15">
      <c r="B44" s="20">
        <v>43282</v>
      </c>
      <c r="C44" s="68">
        <v>31.15</v>
      </c>
      <c r="D44" s="19">
        <v>0.5042993109550478</v>
      </c>
      <c r="E44" s="18">
        <f t="shared" si="0"/>
        <v>15.708923536249737</v>
      </c>
      <c r="F44" s="60">
        <v>0.7242117857576944</v>
      </c>
      <c r="G44" s="58">
        <f t="shared" si="1"/>
        <v>22.55919712635218</v>
      </c>
      <c r="H44" s="19">
        <v>0.4209607831849242</v>
      </c>
      <c r="I44" s="18">
        <f t="shared" si="1"/>
        <v>13.112928396210387</v>
      </c>
    </row>
    <row r="45" spans="2:9" ht="15">
      <c r="B45" s="20">
        <v>43313</v>
      </c>
      <c r="C45" s="68">
        <v>31.326</v>
      </c>
      <c r="D45" s="19">
        <v>0.5139617610484264</v>
      </c>
      <c r="E45" s="18">
        <f t="shared" si="0"/>
        <v>16.100366126603006</v>
      </c>
      <c r="F45" s="60">
        <v>0.705969912444553</v>
      </c>
      <c r="G45" s="58">
        <f t="shared" si="1"/>
        <v>22.11521347723807</v>
      </c>
      <c r="H45" s="19">
        <v>0.4513032585884919</v>
      </c>
      <c r="I45" s="18">
        <f t="shared" si="1"/>
        <v>14.137525878543098</v>
      </c>
    </row>
    <row r="46" spans="2:9" ht="15">
      <c r="B46" s="20">
        <v>43344</v>
      </c>
      <c r="C46" s="68">
        <v>32.866</v>
      </c>
      <c r="D46" s="19">
        <v>0.500680960374615</v>
      </c>
      <c r="E46" s="18">
        <f t="shared" si="0"/>
        <v>16.455380443672095</v>
      </c>
      <c r="F46" s="60">
        <v>0.7132133945199374</v>
      </c>
      <c r="G46" s="58">
        <f t="shared" si="1"/>
        <v>23.440471424292262</v>
      </c>
      <c r="H46" s="19">
        <v>0.4277790112775406</v>
      </c>
      <c r="I46" s="18">
        <f t="shared" si="1"/>
        <v>14.059384984647648</v>
      </c>
    </row>
    <row r="47" spans="2:9" ht="15">
      <c r="B47" s="20">
        <v>43374</v>
      </c>
      <c r="C47" s="68">
        <v>32.886</v>
      </c>
      <c r="D47" s="19">
        <v>0.4450311253929775</v>
      </c>
      <c r="E47" s="18">
        <f t="shared" si="0"/>
        <v>14.63529358967346</v>
      </c>
      <c r="F47" s="60">
        <v>0.7497673179992416</v>
      </c>
      <c r="G47" s="58">
        <f t="shared" si="1"/>
        <v>24.65684801972306</v>
      </c>
      <c r="H47" s="19">
        <v>0.3782375505937167</v>
      </c>
      <c r="I47" s="18">
        <f t="shared" si="1"/>
        <v>12.438720088824969</v>
      </c>
    </row>
    <row r="48" spans="2:9" ht="15">
      <c r="B48" s="20">
        <v>43405</v>
      </c>
      <c r="C48" s="68">
        <v>32.537</v>
      </c>
      <c r="D48" s="19">
        <v>0.4972734780870115</v>
      </c>
      <c r="E48" s="18">
        <f t="shared" si="0"/>
        <v>16.179787156517094</v>
      </c>
      <c r="F48" s="60">
        <v>0.757766476326743</v>
      </c>
      <c r="G48" s="58">
        <f t="shared" si="1"/>
        <v>24.655447840243237</v>
      </c>
      <c r="H48" s="19">
        <v>0.4263078766290944</v>
      </c>
      <c r="I48" s="18">
        <f t="shared" si="1"/>
        <v>13.870779381880844</v>
      </c>
    </row>
    <row r="49" spans="2:9" ht="15">
      <c r="B49" s="17">
        <v>43435</v>
      </c>
      <c r="C49" s="69">
        <v>32.214</v>
      </c>
      <c r="D49" s="27">
        <v>0.5479894814806554</v>
      </c>
      <c r="E49" s="25">
        <f t="shared" si="0"/>
        <v>17.652933156417834</v>
      </c>
      <c r="F49" s="27">
        <v>0.9141755873882159</v>
      </c>
      <c r="G49" s="28">
        <f t="shared" si="1"/>
        <v>29.449252372123986</v>
      </c>
      <c r="H49" s="27">
        <v>0.4170269704650702</v>
      </c>
      <c r="I49" s="25">
        <f t="shared" si="1"/>
        <v>13.43410682656177</v>
      </c>
    </row>
    <row r="50" spans="2:9" ht="15">
      <c r="B50" s="20">
        <v>43466</v>
      </c>
      <c r="C50" s="68">
        <v>32.598</v>
      </c>
      <c r="D50" s="19">
        <v>0.5369107090450571</v>
      </c>
      <c r="E50" s="18">
        <f t="shared" si="0"/>
        <v>17.50221529345077</v>
      </c>
      <c r="F50" s="60">
        <v>0.7798950366029411</v>
      </c>
      <c r="G50" s="58">
        <f t="shared" si="1"/>
        <v>25.423018403182674</v>
      </c>
      <c r="H50" s="19">
        <v>0.4412609204841456</v>
      </c>
      <c r="I50" s="18">
        <f t="shared" si="1"/>
        <v>14.384223485942178</v>
      </c>
    </row>
    <row r="51" spans="2:9" ht="15">
      <c r="B51" s="20">
        <v>43497</v>
      </c>
      <c r="C51" s="68">
        <v>32.61</v>
      </c>
      <c r="D51" s="19">
        <v>0.5325383163732467</v>
      </c>
      <c r="E51" s="18">
        <f t="shared" si="0"/>
        <v>17.366074496931574</v>
      </c>
      <c r="F51" s="60">
        <v>0.795291606917853</v>
      </c>
      <c r="G51" s="58">
        <f t="shared" si="1"/>
        <v>25.934459301591183</v>
      </c>
      <c r="H51" s="19">
        <v>0.416096736382858</v>
      </c>
      <c r="I51" s="18">
        <f t="shared" si="1"/>
        <v>13.568914573445</v>
      </c>
    </row>
    <row r="52" spans="2:9" ht="15">
      <c r="B52" s="20">
        <v>43525</v>
      </c>
      <c r="C52" s="68">
        <v>33.313</v>
      </c>
      <c r="D52" s="19">
        <v>0.5250478664353343</v>
      </c>
      <c r="E52" s="18">
        <f t="shared" si="0"/>
        <v>17.490919574560294</v>
      </c>
      <c r="F52" s="60">
        <v>0.7318453953120629</v>
      </c>
      <c r="G52" s="58">
        <f t="shared" si="1"/>
        <v>24.379965654030755</v>
      </c>
      <c r="H52" s="19">
        <v>0.4340046530808732</v>
      </c>
      <c r="I52" s="18">
        <f t="shared" si="1"/>
        <v>14.457997008083131</v>
      </c>
    </row>
    <row r="53" spans="2:9" ht="15">
      <c r="B53" s="20">
        <v>43556</v>
      </c>
      <c r="C53" s="68">
        <v>34.136</v>
      </c>
      <c r="D53" s="19">
        <v>0.5238440363068434</v>
      </c>
      <c r="E53" s="18">
        <f t="shared" si="0"/>
        <v>17.881940023370408</v>
      </c>
      <c r="F53" s="60">
        <v>0.6976927044040429</v>
      </c>
      <c r="G53" s="58">
        <f t="shared" si="1"/>
        <v>23.81643815753641</v>
      </c>
      <c r="H53" s="19">
        <v>0.4365166744490129</v>
      </c>
      <c r="I53" s="18">
        <f t="shared" si="1"/>
        <v>14.900933198991504</v>
      </c>
    </row>
    <row r="54" spans="2:9" ht="15">
      <c r="B54" s="20">
        <v>43586</v>
      </c>
      <c r="C54" s="68">
        <v>35.163</v>
      </c>
      <c r="D54" s="19">
        <v>0.4726949109253868</v>
      </c>
      <c r="E54" s="18">
        <f t="shared" si="0"/>
        <v>16.621371152869376</v>
      </c>
      <c r="F54" s="60">
        <v>0.6369199364379312</v>
      </c>
      <c r="G54" s="58">
        <f t="shared" si="1"/>
        <v>22.396015724966972</v>
      </c>
      <c r="H54" s="19">
        <v>0.4065961853338753</v>
      </c>
      <c r="I54" s="18">
        <f t="shared" si="1"/>
        <v>14.297141664895056</v>
      </c>
    </row>
    <row r="55" spans="2:9" ht="15">
      <c r="B55" s="20">
        <v>43617</v>
      </c>
      <c r="C55" s="68">
        <v>35.25</v>
      </c>
      <c r="D55" s="19">
        <v>0.5276804179269483</v>
      </c>
      <c r="E55" s="18">
        <f t="shared" si="0"/>
        <v>18.600734731924927</v>
      </c>
      <c r="F55" s="60">
        <v>0.6191308213614252</v>
      </c>
      <c r="G55" s="58">
        <f aca="true" t="shared" si="2" ref="G55:G60">F55*$C55</f>
        <v>21.82436145299024</v>
      </c>
      <c r="H55" s="19">
        <v>0.4791231227219215</v>
      </c>
      <c r="I55" s="18">
        <f aca="true" t="shared" si="3" ref="I55:I60">H55*$C55</f>
        <v>16.88909007594773</v>
      </c>
    </row>
    <row r="56" spans="2:9" ht="15">
      <c r="B56" s="20">
        <v>43647</v>
      </c>
      <c r="C56" s="68">
        <v>34.823</v>
      </c>
      <c r="D56" s="19">
        <v>0.5484637074025766</v>
      </c>
      <c r="E56" s="18">
        <f t="shared" si="0"/>
        <v>19.099151682879924</v>
      </c>
      <c r="F56" s="60">
        <v>0.6652188418469337</v>
      </c>
      <c r="G56" s="58">
        <f t="shared" si="2"/>
        <v>23.164915729635773</v>
      </c>
      <c r="H56" s="19">
        <v>0.500062940149527</v>
      </c>
      <c r="I56" s="18">
        <f t="shared" si="3"/>
        <v>17.41369176482698</v>
      </c>
    </row>
    <row r="57" spans="2:9" ht="15">
      <c r="B57" s="20">
        <v>43678</v>
      </c>
      <c r="C57" s="68">
        <v>35.95</v>
      </c>
      <c r="D57" s="19">
        <v>0.5379982678320939</v>
      </c>
      <c r="E57" s="18">
        <f t="shared" si="0"/>
        <v>19.341037728563776</v>
      </c>
      <c r="F57" s="60">
        <v>0.6614540663368135</v>
      </c>
      <c r="G57" s="58">
        <f t="shared" si="2"/>
        <v>23.779273684808445</v>
      </c>
      <c r="H57" s="19">
        <v>0.4899834371303266</v>
      </c>
      <c r="I57" s="18">
        <f t="shared" si="3"/>
        <v>17.614904564835243</v>
      </c>
    </row>
    <row r="58" spans="2:9" ht="15">
      <c r="B58" s="20">
        <v>43709</v>
      </c>
      <c r="C58" s="68">
        <v>36.691</v>
      </c>
      <c r="D58" s="19">
        <v>0.5324385421098956</v>
      </c>
      <c r="E58" s="18">
        <f t="shared" si="0"/>
        <v>19.53570254855418</v>
      </c>
      <c r="F58" s="60">
        <v>0.6745054733146522</v>
      </c>
      <c r="G58" s="58">
        <f t="shared" si="2"/>
        <v>24.748280321387902</v>
      </c>
      <c r="H58" s="19">
        <v>0.4728704465417534</v>
      </c>
      <c r="I58" s="18">
        <f t="shared" si="3"/>
        <v>17.350089554063477</v>
      </c>
    </row>
    <row r="59" spans="2:9" ht="15">
      <c r="B59" s="20">
        <v>43739</v>
      </c>
      <c r="C59" s="68">
        <v>37.301</v>
      </c>
      <c r="D59" s="19">
        <v>0.5303830637630856</v>
      </c>
      <c r="E59" s="18">
        <f t="shared" si="0"/>
        <v>19.78381866142686</v>
      </c>
      <c r="F59" s="60">
        <v>0.7093147555981429</v>
      </c>
      <c r="G59" s="58">
        <f t="shared" si="2"/>
        <v>26.45814969856633</v>
      </c>
      <c r="H59" s="19">
        <v>0.4518047249882462</v>
      </c>
      <c r="I59" s="18">
        <f t="shared" si="3"/>
        <v>16.852768046786572</v>
      </c>
    </row>
    <row r="60" spans="2:9" ht="15">
      <c r="B60" s="20">
        <v>43770</v>
      </c>
      <c r="C60" s="68">
        <v>37.639</v>
      </c>
      <c r="D60" s="19">
        <v>0.5279742651130407</v>
      </c>
      <c r="E60" s="18">
        <f t="shared" si="0"/>
        <v>19.87242336458974</v>
      </c>
      <c r="F60" s="60">
        <v>0.7297809347103387</v>
      </c>
      <c r="G60" s="58">
        <f t="shared" si="2"/>
        <v>27.46822460156244</v>
      </c>
      <c r="H60" s="19">
        <v>0.4632186767918944</v>
      </c>
      <c r="I60" s="18">
        <f t="shared" si="3"/>
        <v>17.435087775770114</v>
      </c>
    </row>
    <row r="61" spans="2:9" ht="15">
      <c r="B61" s="17">
        <v>43800</v>
      </c>
      <c r="C61" s="69">
        <v>37.585</v>
      </c>
      <c r="D61" s="27">
        <v>0.4891858979500396</v>
      </c>
      <c r="E61" s="25">
        <f t="shared" si="0"/>
        <v>18.386051974452236</v>
      </c>
      <c r="F61" s="27">
        <v>0.8591362379239715</v>
      </c>
      <c r="G61" s="25">
        <f>F61*$C61</f>
        <v>32.290635502372474</v>
      </c>
      <c r="H61" s="27">
        <v>0.3846034488820549</v>
      </c>
      <c r="I61" s="25">
        <f>H61*$C61</f>
        <v>14.455320626232034</v>
      </c>
    </row>
    <row r="62" spans="2:9" ht="15">
      <c r="B62" s="17">
        <v>43831</v>
      </c>
      <c r="C62" s="69">
        <v>37.592</v>
      </c>
      <c r="D62" s="27">
        <v>0.5208313168230756</v>
      </c>
      <c r="E62" s="25">
        <f t="shared" si="0"/>
        <v>19.579090862013057</v>
      </c>
      <c r="F62" s="27">
        <v>0.7325422772542386</v>
      </c>
      <c r="G62" s="25">
        <f>F62*$C62</f>
        <v>27.537729286541335</v>
      </c>
      <c r="H62" s="27">
        <v>0.4399495327385844</v>
      </c>
      <c r="I62" s="25">
        <f>H62*$C62</f>
        <v>16.538582834708865</v>
      </c>
    </row>
    <row r="63" spans="2:6" ht="15">
      <c r="B63" s="79"/>
      <c r="C63" s="78"/>
      <c r="D63" s="78"/>
      <c r="E63" s="78"/>
      <c r="F63" s="78"/>
    </row>
    <row r="64" ht="15">
      <c r="B64" s="24" t="s">
        <v>22</v>
      </c>
    </row>
    <row r="65" spans="2:18" s="1" customFormat="1" ht="15">
      <c r="B65" s="35" t="s">
        <v>26</v>
      </c>
      <c r="G65" s="2"/>
      <c r="H65" s="2"/>
      <c r="I65" s="2"/>
      <c r="J65" s="2"/>
      <c r="K65" s="2"/>
      <c r="L65" s="2"/>
      <c r="M65" s="2"/>
      <c r="R65" s="8"/>
    </row>
    <row r="66" spans="2:18" s="1" customFormat="1" ht="15">
      <c r="B66" s="26" t="s">
        <v>25</v>
      </c>
      <c r="G66" s="2"/>
      <c r="H66" s="2"/>
      <c r="I66" s="2"/>
      <c r="J66" s="2"/>
      <c r="K66" s="2"/>
      <c r="L66" s="2"/>
      <c r="M66" s="2"/>
      <c r="R66" s="8"/>
    </row>
  </sheetData>
  <sheetProtection/>
  <mergeCells count="1">
    <mergeCell ref="D10:E10"/>
  </mergeCells>
  <hyperlinks>
    <hyperlink ref="F10" location="Promedio!A1" display="Volver a hoja principal"/>
    <hyperlink ref="F11" location="'Metodología de cálculo'!A1" display="Acceder a la metodología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B10:E4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7.7109375" style="1" customWidth="1"/>
    <col min="2" max="2" width="32.8515625" style="1" customWidth="1"/>
    <col min="3" max="3" width="20.7109375" style="1" customWidth="1"/>
    <col min="4" max="4" width="18.57421875" style="1" customWidth="1"/>
    <col min="5" max="5" width="25.140625" style="1" customWidth="1"/>
    <col min="6" max="6" width="24.421875" style="1" customWidth="1"/>
    <col min="7" max="16384" width="9.140625" style="1" customWidth="1"/>
  </cols>
  <sheetData>
    <row r="1" ht="15"/>
    <row r="2" ht="15"/>
    <row r="3" ht="15"/>
    <row r="4" ht="15"/>
    <row r="5" ht="15"/>
    <row r="6" ht="15"/>
    <row r="7" ht="15"/>
    <row r="8" ht="15"/>
    <row r="10" spans="3:5" s="36" customFormat="1" ht="15" customHeight="1">
      <c r="C10" s="37" t="s">
        <v>27</v>
      </c>
      <c r="E10" s="22" t="s">
        <v>51</v>
      </c>
    </row>
    <row r="11" s="36" customFormat="1" ht="15"/>
    <row r="12" s="36" customFormat="1" ht="15">
      <c r="B12" s="38" t="s">
        <v>30</v>
      </c>
    </row>
    <row r="13" s="36" customFormat="1" ht="15">
      <c r="B13" s="38" t="s">
        <v>31</v>
      </c>
    </row>
    <row r="14" s="36" customFormat="1" ht="15">
      <c r="B14" s="38"/>
    </row>
    <row r="15" s="36" customFormat="1" ht="15">
      <c r="B15" s="38" t="s">
        <v>32</v>
      </c>
    </row>
    <row r="16" s="36" customFormat="1" ht="15.75" thickBot="1">
      <c r="B16" s="38"/>
    </row>
    <row r="17" spans="2:4" ht="15">
      <c r="B17" s="39" t="s">
        <v>33</v>
      </c>
      <c r="C17" s="40" t="s">
        <v>34</v>
      </c>
      <c r="D17" s="41" t="s">
        <v>35</v>
      </c>
    </row>
    <row r="18" spans="2:4" ht="15">
      <c r="B18" s="42" t="s">
        <v>36</v>
      </c>
      <c r="C18" s="43" t="s">
        <v>37</v>
      </c>
      <c r="D18" s="44" t="s">
        <v>37</v>
      </c>
    </row>
    <row r="19" spans="2:4" ht="15">
      <c r="B19" s="42" t="s">
        <v>38</v>
      </c>
      <c r="C19" s="43" t="s">
        <v>37</v>
      </c>
      <c r="D19" s="44" t="s">
        <v>37</v>
      </c>
    </row>
    <row r="20" spans="2:4" ht="15">
      <c r="B20" s="42" t="s">
        <v>28</v>
      </c>
      <c r="C20" s="43" t="s">
        <v>37</v>
      </c>
      <c r="D20" s="44" t="s">
        <v>37</v>
      </c>
    </row>
    <row r="21" spans="2:4" ht="15">
      <c r="B21" s="42" t="s">
        <v>39</v>
      </c>
      <c r="C21" s="43" t="s">
        <v>37</v>
      </c>
      <c r="D21" s="44" t="s">
        <v>37</v>
      </c>
    </row>
    <row r="22" spans="2:4" ht="15">
      <c r="B22" s="42" t="s">
        <v>40</v>
      </c>
      <c r="C22" s="43" t="s">
        <v>37</v>
      </c>
      <c r="D22" s="44" t="s">
        <v>37</v>
      </c>
    </row>
    <row r="23" spans="2:4" ht="15">
      <c r="B23" s="42" t="s">
        <v>41</v>
      </c>
      <c r="C23" s="43" t="s">
        <v>37</v>
      </c>
      <c r="D23" s="44" t="s">
        <v>37</v>
      </c>
    </row>
    <row r="24" spans="2:4" ht="15">
      <c r="B24" s="42" t="s">
        <v>42</v>
      </c>
      <c r="C24" s="43"/>
      <c r="D24" s="44" t="s">
        <v>37</v>
      </c>
    </row>
    <row r="25" spans="2:4" ht="15">
      <c r="B25" s="42" t="s">
        <v>43</v>
      </c>
      <c r="C25" s="43" t="s">
        <v>37</v>
      </c>
      <c r="D25" s="44" t="s">
        <v>37</v>
      </c>
    </row>
    <row r="26" spans="2:4" ht="15">
      <c r="B26" s="42" t="s">
        <v>44</v>
      </c>
      <c r="C26" s="43" t="s">
        <v>37</v>
      </c>
      <c r="D26" s="44" t="s">
        <v>37</v>
      </c>
    </row>
    <row r="27" spans="2:4" ht="15">
      <c r="B27" s="42" t="s">
        <v>45</v>
      </c>
      <c r="C27" s="43" t="s">
        <v>37</v>
      </c>
      <c r="D27" s="44" t="s">
        <v>37</v>
      </c>
    </row>
    <row r="28" spans="2:4" ht="15">
      <c r="B28" s="42" t="s">
        <v>46</v>
      </c>
      <c r="C28" s="43" t="s">
        <v>37</v>
      </c>
      <c r="D28" s="44" t="s">
        <v>37</v>
      </c>
    </row>
    <row r="29" spans="2:4" ht="15">
      <c r="B29" s="42" t="s">
        <v>47</v>
      </c>
      <c r="C29" s="43" t="s">
        <v>37</v>
      </c>
      <c r="D29" s="44" t="s">
        <v>37</v>
      </c>
    </row>
    <row r="30" spans="2:4" ht="15">
      <c r="B30" s="42" t="s">
        <v>29</v>
      </c>
      <c r="C30" s="43" t="s">
        <v>37</v>
      </c>
      <c r="D30" s="44"/>
    </row>
    <row r="31" spans="2:4" ht="15">
      <c r="B31" s="42" t="s">
        <v>48</v>
      </c>
      <c r="C31" s="43" t="s">
        <v>37</v>
      </c>
      <c r="D31" s="44"/>
    </row>
    <row r="32" spans="2:4" ht="15.75" thickBot="1">
      <c r="B32" s="45" t="s">
        <v>49</v>
      </c>
      <c r="C32" s="46" t="s">
        <v>37</v>
      </c>
      <c r="D32" s="47"/>
    </row>
    <row r="33" s="36" customFormat="1" ht="15"/>
    <row r="34" ht="15">
      <c r="B34" s="1" t="s">
        <v>66</v>
      </c>
    </row>
    <row r="36" ht="15">
      <c r="B36" s="1" t="s">
        <v>67</v>
      </c>
    </row>
    <row r="38" spans="2:4" ht="15">
      <c r="B38" s="48"/>
      <c r="C38" s="48"/>
      <c r="D38" s="48"/>
    </row>
    <row r="39" spans="2:4" ht="15">
      <c r="B39" s="48"/>
      <c r="C39" s="48"/>
      <c r="D39" s="48"/>
    </row>
    <row r="40" spans="2:4" ht="15">
      <c r="B40" s="49"/>
      <c r="C40" s="48"/>
      <c r="D40" s="48"/>
    </row>
  </sheetData>
  <sheetProtection/>
  <hyperlinks>
    <hyperlink ref="B17" location="_ftn1" display="_ftn1"/>
    <hyperlink ref="E10" location="Promedio!A1" display="Volver a hoja principal"/>
  </hyperlink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axp</dc:creator>
  <cp:keywords/>
  <dc:description/>
  <cp:lastModifiedBy>Ana Pedemonte</cp:lastModifiedBy>
  <dcterms:created xsi:type="dcterms:W3CDTF">2010-09-02T13:43:10Z</dcterms:created>
  <dcterms:modified xsi:type="dcterms:W3CDTF">2020-03-17T21:30:17Z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