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<sst xmlns="http://schemas.openxmlformats.org/spreadsheetml/2006/main" count="524" uniqueCount="77">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</sst>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1" fillId="0" borderId="13" xfId="0" applyNumberFormat="1" applyFont="1" applyBorder="1" applyAlignment="1">
      <alignment/>
    </xf>
    <xf numFmtId="9" fontId="41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1" fillId="0" borderId="20" xfId="0" applyNumberFormat="1" applyFont="1" applyBorder="1" applyAlignment="1">
      <alignment/>
    </xf>
    <xf numFmtId="9" fontId="41" fillId="0" borderId="21" xfId="55" applyFont="1" applyBorder="1" applyAlignment="1">
      <alignment/>
    </xf>
    <xf numFmtId="9" fontId="0" fillId="0" borderId="0" xfId="55" applyAlignment="1">
      <alignment/>
    </xf>
    <xf numFmtId="0" fontId="41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182" fontId="0" fillId="0" borderId="27" xfId="49" applyNumberFormat="1" applyBorder="1" applyAlignment="1">
      <alignment/>
    </xf>
    <xf numFmtId="0" fontId="41" fillId="0" borderId="0" xfId="0" applyFont="1" applyAlignment="1">
      <alignment wrapText="1"/>
    </xf>
    <xf numFmtId="0" fontId="32" fillId="0" borderId="0" xfId="46" applyAlignment="1" applyProtection="1">
      <alignment/>
      <protection/>
    </xf>
    <xf numFmtId="182" fontId="32" fillId="0" borderId="0" xfId="46" applyNumberFormat="1" applyAlignment="1" applyProtection="1">
      <alignment/>
      <protection/>
    </xf>
    <xf numFmtId="0" fontId="41" fillId="0" borderId="28" xfId="0" applyFont="1" applyBorder="1" applyAlignment="1">
      <alignment vertical="center" wrapText="1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182" fontId="41" fillId="0" borderId="27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32" xfId="0" applyFont="1" applyBorder="1" applyAlignment="1">
      <alignment/>
    </xf>
    <xf numFmtId="0" fontId="41" fillId="0" borderId="3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1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1" xfId="55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34" xfId="0" applyFont="1" applyBorder="1" applyAlignment="1">
      <alignment wrapText="1"/>
    </xf>
    <xf numFmtId="9" fontId="44" fillId="0" borderId="35" xfId="55" applyFont="1" applyBorder="1" applyAlignment="1">
      <alignment horizontal="right" wrapText="1"/>
    </xf>
    <xf numFmtId="9" fontId="44" fillId="0" borderId="36" xfId="55" applyFont="1" applyBorder="1" applyAlignment="1">
      <alignment horizontal="right" wrapText="1"/>
    </xf>
    <xf numFmtId="0" fontId="44" fillId="0" borderId="37" xfId="0" applyFont="1" applyBorder="1" applyAlignment="1">
      <alignment wrapText="1"/>
    </xf>
    <xf numFmtId="0" fontId="41" fillId="0" borderId="15" xfId="0" applyFont="1" applyBorder="1" applyAlignment="1">
      <alignment/>
    </xf>
    <xf numFmtId="9" fontId="44" fillId="0" borderId="38" xfId="55" applyFont="1" applyBorder="1" applyAlignment="1">
      <alignment horizontal="right" wrapText="1"/>
    </xf>
    <xf numFmtId="9" fontId="44" fillId="0" borderId="38" xfId="55" applyFont="1" applyBorder="1" applyAlignment="1" quotePrefix="1">
      <alignment horizontal="right" wrapText="1"/>
    </xf>
    <xf numFmtId="0" fontId="44" fillId="0" borderId="39" xfId="0" applyFont="1" applyBorder="1" applyAlignment="1" quotePrefix="1">
      <alignment wrapText="1"/>
    </xf>
    <xf numFmtId="9" fontId="44" fillId="0" borderId="40" xfId="55" applyFont="1" applyBorder="1" applyAlignment="1" quotePrefix="1">
      <alignment horizontal="right" wrapText="1"/>
    </xf>
    <xf numFmtId="0" fontId="44" fillId="0" borderId="39" xfId="0" applyFont="1" applyBorder="1" applyAlignment="1">
      <alignment wrapText="1"/>
    </xf>
    <xf numFmtId="9" fontId="44" fillId="0" borderId="41" xfId="55" applyFont="1" applyBorder="1" applyAlignment="1">
      <alignment horizontal="right" wrapText="1"/>
    </xf>
    <xf numFmtId="9" fontId="44" fillId="0" borderId="40" xfId="55" applyFont="1" applyBorder="1" applyAlignment="1">
      <alignment horizontal="right" wrapText="1"/>
    </xf>
    <xf numFmtId="0" fontId="44" fillId="0" borderId="34" xfId="0" applyFont="1" applyBorder="1" applyAlignment="1" quotePrefix="1">
      <alignment wrapText="1"/>
    </xf>
    <xf numFmtId="0" fontId="41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0" fontId="44" fillId="0" borderId="38" xfId="0" applyFont="1" applyBorder="1" applyAlignment="1">
      <alignment horizontal="right" wrapText="1"/>
    </xf>
    <xf numFmtId="0" fontId="44" fillId="0" borderId="36" xfId="0" applyFont="1" applyBorder="1" applyAlignment="1">
      <alignment horizontal="right" wrapText="1"/>
    </xf>
    <xf numFmtId="0" fontId="44" fillId="0" borderId="42" xfId="0" applyFont="1" applyBorder="1" applyAlignment="1">
      <alignment wrapText="1"/>
    </xf>
    <xf numFmtId="2" fontId="44" fillId="0" borderId="38" xfId="0" applyNumberFormat="1" applyFont="1" applyBorder="1" applyAlignment="1">
      <alignment horizontal="right" wrapText="1"/>
    </xf>
    <xf numFmtId="0" fontId="44" fillId="0" borderId="40" xfId="0" applyFont="1" applyBorder="1" applyAlignment="1">
      <alignment horizontal="right" wrapText="1"/>
    </xf>
    <xf numFmtId="0" fontId="44" fillId="0" borderId="41" xfId="0" applyFont="1" applyBorder="1" applyAlignment="1">
      <alignment horizontal="right" wrapText="1"/>
    </xf>
    <xf numFmtId="0" fontId="44" fillId="0" borderId="43" xfId="0" applyFont="1" applyBorder="1" applyAlignment="1">
      <alignment wrapText="1"/>
    </xf>
    <xf numFmtId="2" fontId="44" fillId="0" borderId="40" xfId="0" applyNumberFormat="1" applyFont="1" applyBorder="1" applyAlignment="1">
      <alignment horizontal="right" wrapText="1"/>
    </xf>
    <xf numFmtId="17" fontId="0" fillId="0" borderId="0" xfId="0" applyNumberFormat="1" applyBorder="1" applyAlignment="1">
      <alignment horizontal="center"/>
    </xf>
    <xf numFmtId="182" fontId="0" fillId="0" borderId="0" xfId="49" applyNumberFormat="1" applyBorder="1" applyAlignment="1">
      <alignment/>
    </xf>
    <xf numFmtId="0" fontId="41" fillId="0" borderId="32" xfId="0" applyFont="1" applyBorder="1" applyAlignment="1">
      <alignment horizontal="center" wrapText="1"/>
    </xf>
    <xf numFmtId="3" fontId="41" fillId="0" borderId="0" xfId="0" applyNumberFormat="1" applyFont="1" applyFill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2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1" fillId="0" borderId="3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82" fontId="41" fillId="0" borderId="32" xfId="49" applyNumberFormat="1" applyFont="1" applyBorder="1" applyAlignment="1">
      <alignment horizontal="center"/>
    </xf>
    <xf numFmtId="182" fontId="41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6"/>
  <sheetViews>
    <sheetView showGridLines="0" tabSelected="1" zoomScalePageLayoutView="0" workbookViewId="0" topLeftCell="A1">
      <selection activeCell="F32" sqref="F32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5.140625" style="0" bestFit="1" customWidth="1"/>
    <col min="16" max="16" width="20.00390625" style="0" bestFit="1" customWidth="1"/>
  </cols>
  <sheetData>
    <row r="9" ht="15.75" thickBot="1"/>
    <row r="10" spans="7:11" ht="16.5" thickBot="1">
      <c r="G10" s="100" t="s">
        <v>22</v>
      </c>
      <c r="H10" s="101"/>
      <c r="I10" s="101"/>
      <c r="J10" s="102"/>
      <c r="K10" s="34" t="s">
        <v>18</v>
      </c>
    </row>
    <row r="12" ht="15.75" thickBot="1"/>
    <row r="13" spans="6:10" ht="15.75" thickBot="1">
      <c r="F13" s="41"/>
      <c r="G13" s="103" t="s">
        <v>72</v>
      </c>
      <c r="H13" s="104"/>
      <c r="I13" s="104"/>
      <c r="J13" s="105"/>
    </row>
    <row r="14" ht="15.75" thickBot="1">
      <c r="F14" s="42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7" t="s">
        <v>14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13629400.249999996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124919047.14999999</v>
      </c>
      <c r="P22" s="11">
        <f aca="true" t="shared" si="2" ref="P22:P27">O22/O21-1</f>
        <v>0.14147047791447842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-0.24856603487148843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8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55" customFormat="1" ht="15">
      <c r="B28" s="75">
        <v>2019</v>
      </c>
      <c r="C28" s="54">
        <v>2619520.9600000023</v>
      </c>
      <c r="D28" s="65">
        <v>5324697.450000002</v>
      </c>
      <c r="E28" s="65">
        <v>1755263.9500000004</v>
      </c>
      <c r="F28" s="65">
        <v>1761590.6900000002</v>
      </c>
      <c r="G28" s="65">
        <v>4742443.08</v>
      </c>
      <c r="H28" s="65">
        <v>777298.25</v>
      </c>
      <c r="I28" s="65">
        <v>126575.56</v>
      </c>
      <c r="J28" s="65">
        <v>3289113.3</v>
      </c>
      <c r="K28" s="65">
        <v>4670479.450000001</v>
      </c>
      <c r="L28" s="65">
        <v>2916167.0199999996</v>
      </c>
      <c r="M28" s="65">
        <v>10460100.14</v>
      </c>
      <c r="N28" s="16">
        <v>11944408.949999986</v>
      </c>
      <c r="O28" s="13">
        <f>SUM(C28:N28)</f>
        <v>50387658.8</v>
      </c>
      <c r="P28" s="11">
        <f>O28/O27-1</f>
        <v>0.4488869834221232</v>
      </c>
    </row>
    <row r="29" spans="2:16" s="55" customFormat="1" ht="15.75" thickBot="1">
      <c r="B29" s="23">
        <v>2020</v>
      </c>
      <c r="C29" s="62">
        <v>3562767.4299999997</v>
      </c>
      <c r="D29" s="24">
        <v>2945148.2599999993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/>
      <c r="P29" s="21"/>
    </row>
    <row r="30" spans="2:12" ht="15.75" thickBot="1">
      <c r="B30" s="40" t="s">
        <v>21</v>
      </c>
      <c r="C30" s="25"/>
      <c r="D30" s="25"/>
      <c r="E30" s="25"/>
      <c r="F30" s="41"/>
      <c r="G30" s="25"/>
      <c r="H30" s="25"/>
      <c r="I30" s="25"/>
      <c r="J30" s="25"/>
      <c r="K30" s="25"/>
      <c r="L30" s="25"/>
    </row>
    <row r="31" spans="7:14" ht="15.75" thickBot="1">
      <c r="G31" s="103" t="s">
        <v>0</v>
      </c>
      <c r="H31" s="104"/>
      <c r="I31" s="104"/>
      <c r="J31" s="105"/>
      <c r="L31" s="55"/>
      <c r="M31" s="55"/>
      <c r="N31" s="55"/>
    </row>
    <row r="32" ht="15.75" thickBot="1"/>
    <row r="33" spans="2:16" ht="15.75" thickBot="1">
      <c r="B33" s="4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6" t="s">
        <v>36</v>
      </c>
      <c r="P33" s="7" t="s">
        <v>14</v>
      </c>
    </row>
    <row r="34" spans="2:16" ht="15">
      <c r="B34" s="14">
        <v>2007</v>
      </c>
      <c r="C34" s="9">
        <v>1809.992</v>
      </c>
      <c r="D34" s="3">
        <v>1575</v>
      </c>
      <c r="E34" s="3">
        <v>875</v>
      </c>
      <c r="F34" s="3">
        <v>353.24</v>
      </c>
      <c r="G34" s="3">
        <v>425</v>
      </c>
      <c r="H34" s="3">
        <v>475</v>
      </c>
      <c r="I34" s="3">
        <v>337.49</v>
      </c>
      <c r="J34" s="3">
        <v>50</v>
      </c>
      <c r="K34" s="3">
        <v>100.78999999999999</v>
      </c>
      <c r="L34" s="3">
        <v>2050</v>
      </c>
      <c r="M34" s="3">
        <v>925</v>
      </c>
      <c r="N34" s="3">
        <v>1409.0720000000001</v>
      </c>
      <c r="O34" s="10">
        <f aca="true" t="shared" si="3" ref="O34:O39">SUM(C34:N34)</f>
        <v>10385.583999999999</v>
      </c>
      <c r="P34" s="11"/>
    </row>
    <row r="35" spans="2:16" ht="15">
      <c r="B35" s="8">
        <v>2008</v>
      </c>
      <c r="C35" s="12">
        <v>1050</v>
      </c>
      <c r="D35" s="1">
        <v>2175</v>
      </c>
      <c r="E35" s="1">
        <v>1405.15</v>
      </c>
      <c r="F35" s="1">
        <v>525</v>
      </c>
      <c r="G35" s="1">
        <v>300</v>
      </c>
      <c r="H35" s="1">
        <v>144.85</v>
      </c>
      <c r="I35" s="1">
        <v>0</v>
      </c>
      <c r="J35" s="1">
        <v>100</v>
      </c>
      <c r="K35" s="1">
        <v>125</v>
      </c>
      <c r="L35" s="1">
        <v>268.75</v>
      </c>
      <c r="M35" s="1">
        <v>1176.28</v>
      </c>
      <c r="N35" s="1">
        <v>1945.1999999999998</v>
      </c>
      <c r="O35" s="13">
        <f t="shared" si="3"/>
        <v>9215.23</v>
      </c>
      <c r="P35" s="11">
        <f>+O35/O34-1</f>
        <v>-0.11269024447734466</v>
      </c>
    </row>
    <row r="36" spans="2:16" ht="15">
      <c r="B36" s="8">
        <v>2009</v>
      </c>
      <c r="C36" s="12">
        <v>4000</v>
      </c>
      <c r="D36" s="1">
        <v>2765</v>
      </c>
      <c r="E36" s="1">
        <v>2800.2</v>
      </c>
      <c r="F36" s="1">
        <v>1300</v>
      </c>
      <c r="G36" s="1">
        <v>1810.5</v>
      </c>
      <c r="H36" s="1">
        <v>607.16</v>
      </c>
      <c r="I36" s="1">
        <v>860</v>
      </c>
      <c r="J36" s="1">
        <v>291.91999999999996</v>
      </c>
      <c r="K36" s="1">
        <v>1425</v>
      </c>
      <c r="L36" s="1">
        <v>1415</v>
      </c>
      <c r="M36" s="1">
        <v>1385</v>
      </c>
      <c r="N36" s="1">
        <v>650</v>
      </c>
      <c r="O36" s="13">
        <f t="shared" si="3"/>
        <v>19309.78</v>
      </c>
      <c r="P36" s="11">
        <f>+O36/O35-1</f>
        <v>1.0954202987879849</v>
      </c>
    </row>
    <row r="37" spans="2:16" ht="15">
      <c r="B37" s="8">
        <v>2010</v>
      </c>
      <c r="C37" s="12">
        <v>1503</v>
      </c>
      <c r="D37" s="1">
        <v>1357.8</v>
      </c>
      <c r="E37" s="1">
        <v>1765.9</v>
      </c>
      <c r="F37" s="1">
        <v>425</v>
      </c>
      <c r="G37" s="1">
        <v>1019.75</v>
      </c>
      <c r="H37" s="1">
        <v>200</v>
      </c>
      <c r="I37" s="1">
        <v>75</v>
      </c>
      <c r="J37" s="1">
        <v>501</v>
      </c>
      <c r="K37" s="1">
        <v>1050</v>
      </c>
      <c r="L37" s="1">
        <v>1000</v>
      </c>
      <c r="M37" s="1">
        <v>1203</v>
      </c>
      <c r="N37" s="1">
        <v>1675</v>
      </c>
      <c r="O37" s="13">
        <f t="shared" si="3"/>
        <v>11775.45</v>
      </c>
      <c r="P37" s="11">
        <f>+O37/O36-1</f>
        <v>-0.3901820735399367</v>
      </c>
    </row>
    <row r="38" spans="2:16" ht="15">
      <c r="B38" s="8">
        <v>2011</v>
      </c>
      <c r="C38" s="12">
        <v>615</v>
      </c>
      <c r="D38" s="1">
        <v>1236.18</v>
      </c>
      <c r="E38" s="1">
        <v>1115</v>
      </c>
      <c r="F38" s="1">
        <v>797.1800000000001</v>
      </c>
      <c r="G38" s="1">
        <v>1125.8</v>
      </c>
      <c r="H38" s="1">
        <v>561</v>
      </c>
      <c r="I38" s="1">
        <v>957</v>
      </c>
      <c r="J38" s="1">
        <v>3921</v>
      </c>
      <c r="K38" s="1">
        <v>3998</v>
      </c>
      <c r="L38" s="1">
        <v>4211.75</v>
      </c>
      <c r="M38" s="1">
        <v>3614.5</v>
      </c>
      <c r="N38" s="1">
        <v>2224.25</v>
      </c>
      <c r="O38" s="13">
        <f t="shared" si="3"/>
        <v>24376.66</v>
      </c>
      <c r="P38" s="11">
        <f>+O38/O37-1</f>
        <v>1.0701255578343076</v>
      </c>
    </row>
    <row r="39" spans="2:16" ht="15">
      <c r="B39" s="8">
        <v>2012</v>
      </c>
      <c r="C39" s="12">
        <v>3042.5</v>
      </c>
      <c r="D39" s="1">
        <v>1587.18</v>
      </c>
      <c r="E39" s="1">
        <v>793</v>
      </c>
      <c r="F39" s="1">
        <v>765.5</v>
      </c>
      <c r="G39" s="1">
        <v>933.1800000000001</v>
      </c>
      <c r="H39" s="1">
        <v>547</v>
      </c>
      <c r="I39" s="1">
        <v>3090</v>
      </c>
      <c r="J39" s="1">
        <v>2168.5</v>
      </c>
      <c r="K39" s="1">
        <v>2443</v>
      </c>
      <c r="L39" s="1">
        <v>6405</v>
      </c>
      <c r="M39" s="1">
        <v>7206.5</v>
      </c>
      <c r="N39" s="1">
        <v>3873</v>
      </c>
      <c r="O39" s="13">
        <f t="shared" si="3"/>
        <v>32854.36</v>
      </c>
      <c r="P39" s="11">
        <f>+O39/O38-1</f>
        <v>0.3477793922547223</v>
      </c>
    </row>
    <row r="40" spans="2:16" ht="15">
      <c r="B40" s="8">
        <v>2013</v>
      </c>
      <c r="C40" s="12">
        <v>3948.5</v>
      </c>
      <c r="D40" s="1">
        <v>502</v>
      </c>
      <c r="E40" s="1">
        <v>1655</v>
      </c>
      <c r="F40" s="1">
        <v>3591</v>
      </c>
      <c r="G40" s="1">
        <v>3444.4</v>
      </c>
      <c r="H40" s="1">
        <v>975.15</v>
      </c>
      <c r="I40" s="1">
        <v>3064.5</v>
      </c>
      <c r="J40" s="1">
        <v>4405.75</v>
      </c>
      <c r="K40" s="1">
        <v>3949.25</v>
      </c>
      <c r="L40" s="1">
        <v>2278.25</v>
      </c>
      <c r="M40" s="1">
        <v>1626</v>
      </c>
      <c r="N40" s="1">
        <v>1332.5</v>
      </c>
      <c r="O40" s="13">
        <f aca="true" t="shared" si="4" ref="O40:O45">SUM(C40:N40)</f>
        <v>30772.3</v>
      </c>
      <c r="P40" s="11">
        <f aca="true" t="shared" si="5" ref="P40:P45">O40/O39-1</f>
        <v>-0.06337241084592737</v>
      </c>
    </row>
    <row r="41" spans="2:16" ht="15">
      <c r="B41" s="8">
        <v>2014</v>
      </c>
      <c r="C41" s="12">
        <v>680</v>
      </c>
      <c r="D41" s="1">
        <v>1193.5</v>
      </c>
      <c r="E41" s="1">
        <v>2126</v>
      </c>
      <c r="F41" s="1">
        <v>645</v>
      </c>
      <c r="G41" s="1">
        <v>3581.1</v>
      </c>
      <c r="H41" s="1">
        <v>1262</v>
      </c>
      <c r="I41" s="1">
        <v>1177.5</v>
      </c>
      <c r="J41" s="1">
        <v>1775</v>
      </c>
      <c r="K41" s="1">
        <v>1025</v>
      </c>
      <c r="L41" s="1">
        <v>3286.1</v>
      </c>
      <c r="M41" s="1">
        <v>2683</v>
      </c>
      <c r="N41" s="1">
        <v>1538</v>
      </c>
      <c r="O41" s="13">
        <f t="shared" si="4"/>
        <v>20972.2</v>
      </c>
      <c r="P41" s="11">
        <f t="shared" si="5"/>
        <v>-0.31847148246962365</v>
      </c>
    </row>
    <row r="42" spans="2:16" ht="15">
      <c r="B42" s="8">
        <v>2015</v>
      </c>
      <c r="C42" s="12">
        <v>1881</v>
      </c>
      <c r="D42" s="1">
        <v>1377</v>
      </c>
      <c r="E42" s="1">
        <v>3700.8</v>
      </c>
      <c r="F42" s="1">
        <v>4165</v>
      </c>
      <c r="G42" s="1">
        <v>2371</v>
      </c>
      <c r="H42" s="1">
        <v>957.5</v>
      </c>
      <c r="I42" s="1">
        <v>2070</v>
      </c>
      <c r="J42" s="1">
        <v>2220.525</v>
      </c>
      <c r="K42" s="1">
        <v>1050</v>
      </c>
      <c r="L42" s="1">
        <v>2323.899999999998</v>
      </c>
      <c r="M42" s="1">
        <v>3058</v>
      </c>
      <c r="N42" s="1">
        <v>627</v>
      </c>
      <c r="O42" s="13">
        <f t="shared" si="4"/>
        <v>25801.725</v>
      </c>
      <c r="P42" s="11">
        <f t="shared" si="5"/>
        <v>0.23028223076262844</v>
      </c>
    </row>
    <row r="43" spans="2:16" ht="15">
      <c r="B43" s="8">
        <v>2016</v>
      </c>
      <c r="C43" s="12">
        <v>1111.1000000000001</v>
      </c>
      <c r="D43" s="1">
        <v>1512</v>
      </c>
      <c r="E43" s="1">
        <v>150</v>
      </c>
      <c r="F43" s="1">
        <v>1326</v>
      </c>
      <c r="G43" s="1">
        <v>562.5</v>
      </c>
      <c r="H43" s="1">
        <v>1728</v>
      </c>
      <c r="I43" s="1">
        <v>2030</v>
      </c>
      <c r="J43" s="1">
        <v>2858</v>
      </c>
      <c r="K43" s="1">
        <v>1498.6000000000004</v>
      </c>
      <c r="L43" s="1">
        <v>2368</v>
      </c>
      <c r="M43" s="1">
        <v>1189</v>
      </c>
      <c r="N43" s="1">
        <v>1078</v>
      </c>
      <c r="O43" s="13">
        <f t="shared" si="4"/>
        <v>17411.2</v>
      </c>
      <c r="P43" s="11">
        <f t="shared" si="5"/>
        <v>-0.32519240477138633</v>
      </c>
    </row>
    <row r="44" spans="2:16" ht="15">
      <c r="B44" s="8">
        <v>2017</v>
      </c>
      <c r="C44" s="12">
        <v>3017</v>
      </c>
      <c r="D44" s="1">
        <v>416</v>
      </c>
      <c r="E44" s="1">
        <v>738</v>
      </c>
      <c r="F44" s="1">
        <v>725</v>
      </c>
      <c r="G44" s="1">
        <v>332</v>
      </c>
      <c r="H44" s="1">
        <v>1070</v>
      </c>
      <c r="I44" s="1">
        <v>870</v>
      </c>
      <c r="J44" s="1">
        <v>1353</v>
      </c>
      <c r="K44" s="1">
        <v>980.325</v>
      </c>
      <c r="L44" s="1">
        <v>1012.5</v>
      </c>
      <c r="M44" s="1">
        <v>1379</v>
      </c>
      <c r="N44" s="1">
        <v>196</v>
      </c>
      <c r="O44" s="13">
        <f t="shared" si="4"/>
        <v>12088.825</v>
      </c>
      <c r="P44" s="11">
        <f t="shared" si="5"/>
        <v>-0.30568685673589413</v>
      </c>
    </row>
    <row r="45" spans="2:16" s="18" customFormat="1" ht="15">
      <c r="B45" s="8">
        <v>2018</v>
      </c>
      <c r="C45" s="12">
        <v>1202.7</v>
      </c>
      <c r="D45" s="1">
        <v>151</v>
      </c>
      <c r="E45" s="1">
        <v>249</v>
      </c>
      <c r="F45" s="1">
        <v>470</v>
      </c>
      <c r="G45" s="1">
        <v>648</v>
      </c>
      <c r="H45" s="1">
        <v>1787.4</v>
      </c>
      <c r="I45" s="1">
        <v>2112</v>
      </c>
      <c r="J45" s="1">
        <v>1174.5</v>
      </c>
      <c r="K45" s="1">
        <v>789.375</v>
      </c>
      <c r="L45" s="1">
        <v>4731.6</v>
      </c>
      <c r="M45" s="1">
        <v>1514.75</v>
      </c>
      <c r="N45" s="16">
        <v>1611.5</v>
      </c>
      <c r="O45" s="13">
        <f t="shared" si="4"/>
        <v>16441.825</v>
      </c>
      <c r="P45" s="11">
        <f t="shared" si="5"/>
        <v>0.3600846236089943</v>
      </c>
    </row>
    <row r="46" spans="2:16" s="55" customFormat="1" ht="15">
      <c r="B46" s="75">
        <v>2019</v>
      </c>
      <c r="C46" s="54">
        <v>1236</v>
      </c>
      <c r="D46" s="65">
        <v>2348</v>
      </c>
      <c r="E46" s="65">
        <v>703</v>
      </c>
      <c r="F46" s="65">
        <v>833</v>
      </c>
      <c r="G46" s="65">
        <v>2130.25</v>
      </c>
      <c r="H46" s="65">
        <v>347</v>
      </c>
      <c r="I46" s="65">
        <v>44.981</v>
      </c>
      <c r="J46" s="65">
        <v>1507.003</v>
      </c>
      <c r="K46" s="65">
        <v>1988.278</v>
      </c>
      <c r="L46" s="65">
        <v>1131.4974999999997</v>
      </c>
      <c r="M46" s="65">
        <v>4235.002</v>
      </c>
      <c r="N46" s="16">
        <v>4772.010249999999</v>
      </c>
      <c r="O46" s="13">
        <f>SUM(C46:N46)</f>
        <v>21276.02175</v>
      </c>
      <c r="P46" s="11">
        <f>O46/O45-1</f>
        <v>0.29401825831378203</v>
      </c>
    </row>
    <row r="47" spans="2:16" s="55" customFormat="1" ht="15.75" thickBot="1">
      <c r="B47" s="23">
        <v>2020</v>
      </c>
      <c r="C47" s="62">
        <v>1289.402</v>
      </c>
      <c r="D47" s="24">
        <v>1090.2184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1"/>
    </row>
    <row r="48" spans="2:12" ht="15.75" thickBot="1">
      <c r="B48" s="40" t="s">
        <v>21</v>
      </c>
      <c r="F48" s="41"/>
      <c r="L48" s="17"/>
    </row>
    <row r="49" spans="6:10" ht="15.75" thickBot="1">
      <c r="F49" s="41"/>
      <c r="G49" s="106" t="s">
        <v>16</v>
      </c>
      <c r="H49" s="107"/>
      <c r="I49" s="107"/>
      <c r="J49" s="108"/>
    </row>
    <row r="50" ht="15.75" thickBot="1">
      <c r="F50" s="42"/>
    </row>
    <row r="51" spans="2:16" ht="15.75" thickBot="1"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6" t="s">
        <v>76</v>
      </c>
      <c r="P51" s="7" t="s">
        <v>75</v>
      </c>
    </row>
    <row r="52" spans="2:16" ht="15">
      <c r="B52" s="14">
        <v>2007</v>
      </c>
      <c r="C52" s="9">
        <v>2079.274173587508</v>
      </c>
      <c r="D52" s="3">
        <v>2176.9523809523807</v>
      </c>
      <c r="E52" s="3">
        <v>2427.393017142857</v>
      </c>
      <c r="F52" s="3">
        <v>2878.381298833654</v>
      </c>
      <c r="G52" s="3">
        <v>3010.9070117647057</v>
      </c>
      <c r="H52" s="3">
        <v>2412.2105263157896</v>
      </c>
      <c r="I52" s="3">
        <v>2686.1815461198853</v>
      </c>
      <c r="J52" s="3">
        <v>3500.4</v>
      </c>
      <c r="K52" s="3">
        <v>3486.7727949201303</v>
      </c>
      <c r="L52" s="3">
        <v>3494.048780487805</v>
      </c>
      <c r="M52" s="3">
        <v>4287.341827027027</v>
      </c>
      <c r="N52" s="15">
        <v>3544.5508249401028</v>
      </c>
      <c r="O52" s="10">
        <f aca="true" t="shared" si="6" ref="O52:O57">AVERAGE(C52:N52)</f>
        <v>2998.701181840987</v>
      </c>
      <c r="P52" s="10">
        <f aca="true" t="shared" si="7" ref="P52:P64">O16/O34</f>
        <v>2918.89826802229</v>
      </c>
    </row>
    <row r="53" spans="2:16" ht="15">
      <c r="B53" s="8">
        <v>2008</v>
      </c>
      <c r="C53" s="12">
        <v>4175.1954857142855</v>
      </c>
      <c r="D53" s="1">
        <v>3262.5203126436777</v>
      </c>
      <c r="E53" s="1">
        <v>4157.285200868235</v>
      </c>
      <c r="F53" s="1">
        <v>3661.252419047619</v>
      </c>
      <c r="G53" s="1">
        <v>4058.8055999999997</v>
      </c>
      <c r="H53" s="1">
        <v>4801.251225405592</v>
      </c>
      <c r="I53" s="1"/>
      <c r="J53" s="1">
        <v>4173.05</v>
      </c>
      <c r="K53" s="1">
        <v>3372.904</v>
      </c>
      <c r="L53" s="1">
        <v>3556.6362790697676</v>
      </c>
      <c r="M53" s="1">
        <v>2446.1529312748667</v>
      </c>
      <c r="N53" s="16">
        <v>2561.6473730207695</v>
      </c>
      <c r="O53" s="13">
        <f t="shared" si="6"/>
        <v>3656.9728024586193</v>
      </c>
      <c r="P53" s="13">
        <f t="shared" si="7"/>
        <v>3343.5788276581266</v>
      </c>
    </row>
    <row r="54" spans="2:16" ht="15">
      <c r="B54" s="8">
        <v>2009</v>
      </c>
      <c r="C54" s="12">
        <v>1854.464</v>
      </c>
      <c r="D54" s="1">
        <v>1802.7254104882456</v>
      </c>
      <c r="E54" s="1">
        <v>1863.5260017141632</v>
      </c>
      <c r="F54" s="1">
        <v>2033.2868307692306</v>
      </c>
      <c r="G54" s="1">
        <v>1870.5449047224522</v>
      </c>
      <c r="H54" s="1">
        <v>1990.8979511166742</v>
      </c>
      <c r="I54" s="1">
        <v>2064.2931976744185</v>
      </c>
      <c r="J54" s="1">
        <v>1980.5166483968208</v>
      </c>
      <c r="K54" s="1">
        <v>2125.6617192982458</v>
      </c>
      <c r="L54" s="1">
        <v>2063.9773851590103</v>
      </c>
      <c r="M54" s="1">
        <v>2248.0221516245488</v>
      </c>
      <c r="N54" s="16">
        <v>1992.9984615384615</v>
      </c>
      <c r="O54" s="13">
        <f t="shared" si="6"/>
        <v>1990.9095552085225</v>
      </c>
      <c r="P54" s="13">
        <f t="shared" si="7"/>
        <v>1945.7148398376369</v>
      </c>
    </row>
    <row r="55" spans="2:16" ht="15">
      <c r="B55" s="8">
        <v>2010</v>
      </c>
      <c r="C55" s="12">
        <v>2418.3480306054557</v>
      </c>
      <c r="D55" s="1">
        <v>2225.215701870673</v>
      </c>
      <c r="E55" s="1">
        <v>2322.083753326915</v>
      </c>
      <c r="F55" s="1">
        <v>2386.254117647059</v>
      </c>
      <c r="G55" s="1">
        <v>2527.4067957832804</v>
      </c>
      <c r="H55" s="1">
        <v>3216.26</v>
      </c>
      <c r="I55" s="1">
        <v>3441.333333333333</v>
      </c>
      <c r="J55" s="1">
        <v>3467.568862275449</v>
      </c>
      <c r="K55" s="1">
        <v>3201.0809523809526</v>
      </c>
      <c r="L55" s="1">
        <v>2840.4230499999994</v>
      </c>
      <c r="M55" s="1">
        <v>3338.5462842892766</v>
      </c>
      <c r="N55" s="16">
        <v>3311.0232895522386</v>
      </c>
      <c r="O55" s="13">
        <f t="shared" si="6"/>
        <v>2891.2953475887193</v>
      </c>
      <c r="P55" s="13">
        <f t="shared" si="7"/>
        <v>2781.2627959016427</v>
      </c>
    </row>
    <row r="56" spans="2:16" ht="15">
      <c r="B56" s="8">
        <v>2011</v>
      </c>
      <c r="C56" s="12">
        <v>3315.500211382114</v>
      </c>
      <c r="D56" s="1">
        <v>3444.17620411267</v>
      </c>
      <c r="E56" s="1">
        <v>3405.606278026906</v>
      </c>
      <c r="F56" s="1">
        <v>3517.1241124965504</v>
      </c>
      <c r="G56" s="1">
        <v>3806.8040504530113</v>
      </c>
      <c r="H56" s="1">
        <v>3882.878680926916</v>
      </c>
      <c r="I56" s="1">
        <v>3986.9589341692795</v>
      </c>
      <c r="J56" s="1">
        <v>3953.6199948992607</v>
      </c>
      <c r="K56" s="1">
        <v>3847.064504752376</v>
      </c>
      <c r="L56" s="1">
        <v>3972.459151184188</v>
      </c>
      <c r="M56" s="1">
        <v>3752.663715589985</v>
      </c>
      <c r="N56" s="16">
        <v>3812.441946723615</v>
      </c>
      <c r="O56" s="13">
        <f t="shared" si="6"/>
        <v>3724.774815393073</v>
      </c>
      <c r="P56" s="13">
        <f t="shared" si="7"/>
        <v>3808.3453898114017</v>
      </c>
    </row>
    <row r="57" spans="2:16" ht="15">
      <c r="B57" s="8">
        <v>2012</v>
      </c>
      <c r="C57" s="12">
        <v>3809.9139129005744</v>
      </c>
      <c r="D57" s="1">
        <v>3829.1398896155442</v>
      </c>
      <c r="E57" s="1">
        <v>3649.5295460277425</v>
      </c>
      <c r="F57" s="1">
        <v>3864.3579359895493</v>
      </c>
      <c r="G57" s="1">
        <v>3468.113697250263</v>
      </c>
      <c r="H57" s="1">
        <v>3151.6018829981726</v>
      </c>
      <c r="I57" s="1">
        <v>3581.2795825242715</v>
      </c>
      <c r="J57" s="1">
        <v>3395.4058750288236</v>
      </c>
      <c r="K57" s="1">
        <v>3054.6824355300864</v>
      </c>
      <c r="L57" s="1">
        <v>3102.3618657299007</v>
      </c>
      <c r="M57" s="1">
        <v>3082.411188510372</v>
      </c>
      <c r="N57" s="16">
        <v>3351.2791221275484</v>
      </c>
      <c r="O57" s="13">
        <f t="shared" si="6"/>
        <v>3445.0064111860706</v>
      </c>
      <c r="P57" s="13">
        <f t="shared" si="7"/>
        <v>3330.971888966944</v>
      </c>
    </row>
    <row r="58" spans="2:16" ht="15">
      <c r="B58" s="8">
        <v>2013</v>
      </c>
      <c r="C58" s="12">
        <v>3451.791882993541</v>
      </c>
      <c r="D58" s="1">
        <v>3403.0681474103585</v>
      </c>
      <c r="E58" s="1">
        <v>3652.51349244713</v>
      </c>
      <c r="F58" s="1">
        <v>3688.0800584795334</v>
      </c>
      <c r="G58" s="1">
        <v>3758.1672715131804</v>
      </c>
      <c r="H58" s="1">
        <v>3926.3336409783105</v>
      </c>
      <c r="I58" s="1">
        <v>4244.553131016479</v>
      </c>
      <c r="J58" s="1">
        <v>4174.267323384215</v>
      </c>
      <c r="K58" s="1">
        <v>4465.821654744573</v>
      </c>
      <c r="L58" s="1">
        <v>4658.239688357292</v>
      </c>
      <c r="M58" s="1">
        <v>4628.701070110701</v>
      </c>
      <c r="N58" s="16">
        <v>4761.98556097561</v>
      </c>
      <c r="O58" s="13">
        <f aca="true" t="shared" si="8" ref="O58:O64">AVERAGE(C58:N58)</f>
        <v>4067.7935768675766</v>
      </c>
      <c r="P58" s="13">
        <f t="shared" si="7"/>
        <v>4059.464100830942</v>
      </c>
    </row>
    <row r="59" spans="2:16" ht="15">
      <c r="B59" s="8">
        <v>2014</v>
      </c>
      <c r="C59" s="12">
        <v>4903.308823529412</v>
      </c>
      <c r="D59" s="1">
        <v>4785.643066610809</v>
      </c>
      <c r="E59" s="1">
        <v>4853.50987770461</v>
      </c>
      <c r="F59" s="1">
        <v>4876.908527131783</v>
      </c>
      <c r="G59" s="1">
        <v>4803.4672726257295</v>
      </c>
      <c r="H59" s="1">
        <v>4619.981751188589</v>
      </c>
      <c r="I59" s="1">
        <v>4684.04272611465</v>
      </c>
      <c r="J59" s="1">
        <v>4622.268416901408</v>
      </c>
      <c r="K59" s="1">
        <v>4509.268292682927</v>
      </c>
      <c r="L59" s="1">
        <v>4183.491871823741</v>
      </c>
      <c r="M59" s="1">
        <v>3608.0388669399945</v>
      </c>
      <c r="N59" s="16">
        <v>4262.997808842652</v>
      </c>
      <c r="O59" s="13">
        <f t="shared" si="8"/>
        <v>4559.410608508026</v>
      </c>
      <c r="P59" s="13">
        <f t="shared" si="7"/>
        <v>4475.849692450004</v>
      </c>
    </row>
    <row r="60" spans="2:16" ht="15">
      <c r="B60" s="8">
        <v>2015</v>
      </c>
      <c r="C60" s="12">
        <v>3923.6953056884636</v>
      </c>
      <c r="D60" s="1">
        <v>3202.083180827887</v>
      </c>
      <c r="E60" s="1">
        <v>2666.948746217036</v>
      </c>
      <c r="F60" s="1">
        <v>2875.4550036014416</v>
      </c>
      <c r="G60" s="1">
        <v>3004.6847532686625</v>
      </c>
      <c r="H60" s="1">
        <v>3066.496365535248</v>
      </c>
      <c r="I60" s="1">
        <v>2149.9524492753626</v>
      </c>
      <c r="J60" s="1">
        <v>2393.663457966022</v>
      </c>
      <c r="K60" s="1">
        <v>3061.082942857143</v>
      </c>
      <c r="L60" s="1">
        <v>2203.9424846163784</v>
      </c>
      <c r="M60" s="1">
        <v>2412.3542642249827</v>
      </c>
      <c r="N60" s="16">
        <v>2021.7169377990424</v>
      </c>
      <c r="O60" s="13">
        <f t="shared" si="8"/>
        <v>2748.5063243231393</v>
      </c>
      <c r="P60" s="13">
        <f t="shared" si="7"/>
        <v>2730.1351847599344</v>
      </c>
    </row>
    <row r="61" spans="2:16" ht="15">
      <c r="B61" s="8">
        <v>2016</v>
      </c>
      <c r="C61" s="12">
        <v>2166.439483394833</v>
      </c>
      <c r="D61" s="1">
        <v>2640.9570833333323</v>
      </c>
      <c r="E61" s="1">
        <v>3146.2</v>
      </c>
      <c r="F61" s="1">
        <v>2212.0808446455508</v>
      </c>
      <c r="G61" s="1">
        <v>2137.4918222222227</v>
      </c>
      <c r="H61" s="1">
        <v>2943.6768402777784</v>
      </c>
      <c r="I61" s="1">
        <v>2663.4839458128085</v>
      </c>
      <c r="J61" s="1">
        <v>2788.5189888033606</v>
      </c>
      <c r="K61" s="1">
        <v>3022.7014013078883</v>
      </c>
      <c r="L61" s="1">
        <v>2774.84188766892</v>
      </c>
      <c r="M61" s="1">
        <v>2579.340740117745</v>
      </c>
      <c r="N61" s="16">
        <v>3035.8407235621517</v>
      </c>
      <c r="O61" s="13">
        <f t="shared" si="8"/>
        <v>2675.9644800955493</v>
      </c>
      <c r="P61" s="13">
        <f t="shared" si="7"/>
        <v>2694.3001045304172</v>
      </c>
    </row>
    <row r="62" spans="2:16" ht="15">
      <c r="B62" s="8">
        <v>2017</v>
      </c>
      <c r="C62" s="12">
        <v>2928.79060324826</v>
      </c>
      <c r="D62" s="1">
        <v>2847.029495192308</v>
      </c>
      <c r="E62" s="1">
        <v>2797.181192411923</v>
      </c>
      <c r="F62" s="1">
        <v>2802.7645517241367</v>
      </c>
      <c r="G62" s="1">
        <v>3088.7953915662647</v>
      </c>
      <c r="H62" s="1">
        <v>3269.596261682243</v>
      </c>
      <c r="I62" s="1">
        <v>2757.8267586206903</v>
      </c>
      <c r="J62" s="1">
        <v>3041.4491796008883</v>
      </c>
      <c r="K62" s="1">
        <v>2838.1480121388317</v>
      </c>
      <c r="L62" s="1">
        <v>2772.9232000000015</v>
      </c>
      <c r="M62" s="1">
        <v>2587.019485134156</v>
      </c>
      <c r="N62" s="16">
        <v>2736.2448979591836</v>
      </c>
      <c r="O62" s="13">
        <f t="shared" si="8"/>
        <v>2872.31408577324</v>
      </c>
      <c r="P62" s="13">
        <f t="shared" si="7"/>
        <v>2882.7353932247347</v>
      </c>
    </row>
    <row r="63" spans="2:16" s="18" customFormat="1" ht="15">
      <c r="B63" s="8">
        <v>2018</v>
      </c>
      <c r="C63" s="12">
        <v>2692.499068761953</v>
      </c>
      <c r="D63" s="1">
        <v>2197.108013245033</v>
      </c>
      <c r="E63" s="1">
        <v>2509.764417670683</v>
      </c>
      <c r="F63" s="1">
        <v>2293.863085106383</v>
      </c>
      <c r="G63" s="1">
        <v>1776.3480864197536</v>
      </c>
      <c r="H63" s="1">
        <v>1932.4855152735822</v>
      </c>
      <c r="I63" s="1">
        <v>2041.5582907196956</v>
      </c>
      <c r="J63" s="1">
        <v>2176.164248616433</v>
      </c>
      <c r="K63" s="1">
        <v>1767.6389548693587</v>
      </c>
      <c r="L63" s="1">
        <v>2116.613426747823</v>
      </c>
      <c r="M63" s="1">
        <v>2236.5673345436544</v>
      </c>
      <c r="N63" s="16">
        <v>2006.027012100528</v>
      </c>
      <c r="O63" s="13">
        <f t="shared" si="8"/>
        <v>2145.5531211729067</v>
      </c>
      <c r="P63" s="13">
        <f t="shared" si="7"/>
        <v>2115.142577542335</v>
      </c>
    </row>
    <row r="64" spans="2:16" s="55" customFormat="1" ht="15">
      <c r="B64" s="75">
        <v>2019</v>
      </c>
      <c r="C64" s="54">
        <v>2119.3535275080926</v>
      </c>
      <c r="D64" s="65">
        <v>2267.758709540035</v>
      </c>
      <c r="E64" s="65">
        <v>2496.819274537696</v>
      </c>
      <c r="F64" s="65">
        <v>2114.754729891957</v>
      </c>
      <c r="G64" s="65">
        <v>2226.237803074757</v>
      </c>
      <c r="H64" s="65">
        <v>2240.0525936599424</v>
      </c>
      <c r="I64" s="65">
        <v>2813.97834641293</v>
      </c>
      <c r="J64" s="65">
        <v>2182.55258947726</v>
      </c>
      <c r="K64" s="65">
        <v>2349.007256530526</v>
      </c>
      <c r="L64" s="65">
        <v>2577.263334651645</v>
      </c>
      <c r="M64" s="65">
        <v>2469.9162219994228</v>
      </c>
      <c r="N64" s="16">
        <v>2503.0141018661866</v>
      </c>
      <c r="O64" s="13">
        <f t="shared" si="8"/>
        <v>2363.392374095871</v>
      </c>
      <c r="P64" s="13">
        <f t="shared" si="7"/>
        <v>2368.2838545697573</v>
      </c>
    </row>
    <row r="65" spans="2:16" s="55" customFormat="1" ht="15.75" thickBot="1">
      <c r="B65" s="23">
        <v>2020</v>
      </c>
      <c r="C65" s="62">
        <v>2763.116103433995</v>
      </c>
      <c r="D65" s="24">
        <v>2701.4296034629388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/>
      <c r="P65" s="20"/>
    </row>
    <row r="66" spans="2:14" ht="15">
      <c r="B66" s="40" t="s">
        <v>21</v>
      </c>
      <c r="K66" s="19"/>
      <c r="N66" s="22"/>
    </row>
    <row r="67" spans="11:15" ht="15">
      <c r="K67" s="19"/>
      <c r="N67" s="22"/>
      <c r="O67" s="99"/>
    </row>
    <row r="76" ht="15">
      <c r="B76" s="2"/>
    </row>
  </sheetData>
  <sheetProtection/>
  <mergeCells count="4">
    <mergeCell ref="G10:J10"/>
    <mergeCell ref="G31:J31"/>
    <mergeCell ref="G13:J13"/>
    <mergeCell ref="G49:J49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4:O45 O50 O16:O28 O59:O63 O52:O58 O46:P46 O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7"/>
  <sheetViews>
    <sheetView showGridLines="0" zoomScalePageLayoutView="0" workbookViewId="0" topLeftCell="A37">
      <selection activeCell="K31" sqref="K31"/>
    </sheetView>
  </sheetViews>
  <sheetFormatPr defaultColWidth="11.421875" defaultRowHeight="15"/>
  <cols>
    <col min="1" max="1" width="4.57421875" style="18" customWidth="1"/>
    <col min="2" max="2" width="9.7109375" style="18" customWidth="1"/>
    <col min="3" max="3" width="19.421875" style="18" customWidth="1"/>
    <col min="4" max="4" width="16.421875" style="18" customWidth="1"/>
    <col min="5" max="5" width="19.28125" style="18" customWidth="1"/>
    <col min="6" max="6" width="19.00390625" style="18" bestFit="1" customWidth="1"/>
    <col min="7" max="7" width="16.140625" style="18" customWidth="1"/>
    <col min="8" max="8" width="19.00390625" style="18" bestFit="1" customWidth="1"/>
    <col min="9" max="9" width="17.140625" style="18" customWidth="1"/>
    <col min="10" max="10" width="19.00390625" style="18" bestFit="1" customWidth="1"/>
    <col min="11" max="11" width="16.421875" style="18" customWidth="1"/>
    <col min="12" max="12" width="19.00390625" style="18" bestFit="1" customWidth="1"/>
    <col min="13" max="16384" width="11.421875" style="18" customWidth="1"/>
  </cols>
  <sheetData>
    <row r="1" spans="9:14" ht="15">
      <c r="I1" s="47"/>
      <c r="J1" s="48"/>
      <c r="K1" s="48"/>
      <c r="L1" s="48"/>
      <c r="M1" s="48"/>
      <c r="N1" s="48"/>
    </row>
    <row r="2" spans="9:14" ht="15">
      <c r="I2" s="47"/>
      <c r="J2" s="48"/>
      <c r="K2" s="48"/>
      <c r="L2" s="48"/>
      <c r="M2" s="48"/>
      <c r="N2" s="48"/>
    </row>
    <row r="3" ht="15"/>
    <row r="4" spans="9:14" ht="15">
      <c r="I4" s="47"/>
      <c r="J4" s="48"/>
      <c r="K4" s="48"/>
      <c r="L4" s="48"/>
      <c r="M4" s="48"/>
      <c r="N4" s="48"/>
    </row>
    <row r="5" spans="9:14" ht="15">
      <c r="I5" s="47"/>
      <c r="J5" s="48"/>
      <c r="K5" s="48"/>
      <c r="L5" s="48"/>
      <c r="M5" s="48"/>
      <c r="N5" s="48"/>
    </row>
    <row r="6" spans="9:14" ht="15">
      <c r="I6" s="47"/>
      <c r="J6" s="48"/>
      <c r="K6" s="48"/>
      <c r="L6" s="48"/>
      <c r="M6" s="48"/>
      <c r="N6" s="48"/>
    </row>
    <row r="7" ht="15"/>
    <row r="8" ht="15"/>
    <row r="9" ht="15"/>
    <row r="10" ht="15.75" thickBot="1"/>
    <row r="11" spans="6:8" ht="15.75" thickBot="1">
      <c r="F11" s="112" t="s">
        <v>22</v>
      </c>
      <c r="G11" s="116"/>
      <c r="H11" s="117"/>
    </row>
    <row r="12" ht="15.75" thickBot="1"/>
    <row r="13" spans="3:12" s="49" customFormat="1" ht="15.75" thickBot="1">
      <c r="C13" s="109" t="s">
        <v>23</v>
      </c>
      <c r="D13" s="110"/>
      <c r="E13" s="109" t="s">
        <v>24</v>
      </c>
      <c r="F13" s="110"/>
      <c r="G13" s="109" t="s">
        <v>25</v>
      </c>
      <c r="H13" s="110"/>
      <c r="I13" s="109" t="s">
        <v>26</v>
      </c>
      <c r="J13" s="110"/>
      <c r="K13" s="109" t="s">
        <v>27</v>
      </c>
      <c r="L13" s="110"/>
    </row>
    <row r="14" spans="2:12" ht="42" customHeight="1" thickBot="1">
      <c r="B14" s="50" t="s">
        <v>28</v>
      </c>
      <c r="C14" s="51" t="s">
        <v>29</v>
      </c>
      <c r="D14" s="52" t="s">
        <v>30</v>
      </c>
      <c r="E14" s="51" t="s">
        <v>29</v>
      </c>
      <c r="F14" s="52" t="s">
        <v>30</v>
      </c>
      <c r="G14" s="51" t="s">
        <v>29</v>
      </c>
      <c r="H14" s="52" t="s">
        <v>30</v>
      </c>
      <c r="I14" s="51" t="s">
        <v>29</v>
      </c>
      <c r="J14" s="52" t="s">
        <v>30</v>
      </c>
      <c r="K14" s="51" t="s">
        <v>31</v>
      </c>
      <c r="L14" s="52" t="s">
        <v>30</v>
      </c>
    </row>
    <row r="15" spans="2:12" ht="15">
      <c r="B15" s="53">
        <v>2007</v>
      </c>
      <c r="C15" s="54">
        <v>4259.992</v>
      </c>
      <c r="D15" s="55"/>
      <c r="E15" s="54">
        <v>1253.24</v>
      </c>
      <c r="F15" s="55"/>
      <c r="G15" s="54">
        <v>488.28</v>
      </c>
      <c r="H15" s="55"/>
      <c r="I15" s="54">
        <v>4384.072</v>
      </c>
      <c r="J15" s="55"/>
      <c r="K15" s="56">
        <v>10385.584</v>
      </c>
      <c r="L15" s="57"/>
    </row>
    <row r="16" spans="2:12" ht="15">
      <c r="B16" s="58">
        <v>2008</v>
      </c>
      <c r="C16" s="54">
        <v>4630.15</v>
      </c>
      <c r="D16" s="59">
        <f aca="true" t="shared" si="0" ref="D16:D26">C16/C15-1</f>
        <v>0.08689171247269933</v>
      </c>
      <c r="E16" s="54">
        <v>969.85</v>
      </c>
      <c r="F16" s="59">
        <f aca="true" t="shared" si="1" ref="F16:F26">E16/E15-1</f>
        <v>-0.2261258817145958</v>
      </c>
      <c r="G16" s="54">
        <v>225</v>
      </c>
      <c r="H16" s="59">
        <f aca="true" t="shared" si="2" ref="H16:H25">G16/G15-1</f>
        <v>-0.5391988203489801</v>
      </c>
      <c r="I16" s="54">
        <v>3390.23</v>
      </c>
      <c r="J16" s="59">
        <f aca="true" t="shared" si="3" ref="J16:J25">I16/I15-1</f>
        <v>-0.22669381342277228</v>
      </c>
      <c r="K16" s="54">
        <v>9215.23</v>
      </c>
      <c r="L16" s="59">
        <f aca="true" t="shared" si="4" ref="L16:L25">K16/K15-1</f>
        <v>-0.11269024447734488</v>
      </c>
    </row>
    <row r="17" spans="2:12" ht="15">
      <c r="B17" s="58">
        <v>2009</v>
      </c>
      <c r="C17" s="54">
        <v>9565.2</v>
      </c>
      <c r="D17" s="59">
        <f t="shared" si="0"/>
        <v>1.065850998347786</v>
      </c>
      <c r="E17" s="54">
        <v>3717.66</v>
      </c>
      <c r="F17" s="59">
        <f t="shared" si="1"/>
        <v>2.8332319430839816</v>
      </c>
      <c r="G17" s="54">
        <v>2576.92</v>
      </c>
      <c r="H17" s="59">
        <f t="shared" si="2"/>
        <v>10.452977777777779</v>
      </c>
      <c r="I17" s="54">
        <v>3450</v>
      </c>
      <c r="J17" s="59">
        <f t="shared" si="3"/>
        <v>0.017630072295979904</v>
      </c>
      <c r="K17" s="54">
        <v>19309.78</v>
      </c>
      <c r="L17" s="59">
        <f t="shared" si="4"/>
        <v>1.0954202987879849</v>
      </c>
    </row>
    <row r="18" spans="2:12" ht="15">
      <c r="B18" s="58">
        <v>2010</v>
      </c>
      <c r="C18" s="54">
        <v>4626.7</v>
      </c>
      <c r="D18" s="59">
        <f t="shared" si="0"/>
        <v>-0.5162986659975746</v>
      </c>
      <c r="E18" s="54">
        <v>1619.75</v>
      </c>
      <c r="F18" s="59">
        <f t="shared" si="1"/>
        <v>-0.5643092698095038</v>
      </c>
      <c r="G18" s="54">
        <v>1626</v>
      </c>
      <c r="H18" s="59">
        <f t="shared" si="2"/>
        <v>-0.3690141719572203</v>
      </c>
      <c r="I18" s="54">
        <v>3878</v>
      </c>
      <c r="J18" s="59">
        <f t="shared" si="3"/>
        <v>0.12405797101449267</v>
      </c>
      <c r="K18" s="54">
        <v>11750.45</v>
      </c>
      <c r="L18" s="59">
        <f t="shared" si="4"/>
        <v>-0.39147675426649076</v>
      </c>
    </row>
    <row r="19" spans="2:12" ht="15">
      <c r="B19" s="58">
        <v>2011</v>
      </c>
      <c r="C19" s="54">
        <v>2966.18</v>
      </c>
      <c r="D19" s="59">
        <f t="shared" si="0"/>
        <v>-0.35889943156029136</v>
      </c>
      <c r="E19" s="54">
        <v>2483.98</v>
      </c>
      <c r="F19" s="59">
        <f t="shared" si="1"/>
        <v>0.533557647785152</v>
      </c>
      <c r="G19" s="54">
        <v>8876</v>
      </c>
      <c r="H19" s="59">
        <f t="shared" si="2"/>
        <v>4.45879458794588</v>
      </c>
      <c r="I19" s="54">
        <v>10050.5</v>
      </c>
      <c r="J19" s="59">
        <f t="shared" si="3"/>
        <v>1.5916709644146465</v>
      </c>
      <c r="K19" s="54">
        <v>24376.66</v>
      </c>
      <c r="L19" s="59">
        <f t="shared" si="4"/>
        <v>1.074529911620406</v>
      </c>
    </row>
    <row r="20" spans="2:12" ht="15">
      <c r="B20" s="58">
        <v>2012</v>
      </c>
      <c r="C20" s="54">
        <v>5422.68</v>
      </c>
      <c r="D20" s="60">
        <f t="shared" si="0"/>
        <v>0.8281695648949154</v>
      </c>
      <c r="E20" s="54">
        <v>2245.68</v>
      </c>
      <c r="F20" s="60">
        <f t="shared" si="1"/>
        <v>-0.09593474987721329</v>
      </c>
      <c r="G20" s="54">
        <v>7701.5</v>
      </c>
      <c r="H20" s="60">
        <f t="shared" si="2"/>
        <v>-0.13232311852185674</v>
      </c>
      <c r="I20" s="54">
        <v>17508.5</v>
      </c>
      <c r="J20" s="60">
        <f t="shared" si="3"/>
        <v>0.7420526341973037</v>
      </c>
      <c r="K20" s="54">
        <v>32878.36</v>
      </c>
      <c r="L20" s="59">
        <f t="shared" si="4"/>
        <v>0.3487639405890717</v>
      </c>
    </row>
    <row r="21" spans="2:12" ht="15">
      <c r="B21" s="58">
        <v>2013</v>
      </c>
      <c r="C21" s="54">
        <v>6274.5</v>
      </c>
      <c r="D21" s="60">
        <f t="shared" si="0"/>
        <v>0.15708468875168724</v>
      </c>
      <c r="E21" s="54">
        <v>8147.05</v>
      </c>
      <c r="F21" s="60">
        <f t="shared" si="1"/>
        <v>2.627876634248869</v>
      </c>
      <c r="G21" s="54">
        <v>11419.5</v>
      </c>
      <c r="H21" s="60">
        <f t="shared" si="2"/>
        <v>0.48276309809777307</v>
      </c>
      <c r="I21" s="54">
        <v>5705.25</v>
      </c>
      <c r="J21" s="60">
        <f t="shared" si="3"/>
        <v>-0.674143987206214</v>
      </c>
      <c r="K21" s="54">
        <v>31546.3</v>
      </c>
      <c r="L21" s="59">
        <f t="shared" si="4"/>
        <v>-0.04051479453354734</v>
      </c>
    </row>
    <row r="22" spans="2:12" ht="15">
      <c r="B22" s="58">
        <v>2014</v>
      </c>
      <c r="C22" s="54">
        <v>4024.5</v>
      </c>
      <c r="D22" s="60">
        <f t="shared" si="0"/>
        <v>-0.3585943103036099</v>
      </c>
      <c r="E22" s="54">
        <v>5488.1</v>
      </c>
      <c r="F22" s="60">
        <f t="shared" si="1"/>
        <v>-0.3263696675483764</v>
      </c>
      <c r="G22" s="54">
        <v>4577.5</v>
      </c>
      <c r="H22" s="60">
        <f t="shared" si="2"/>
        <v>-0.599150575769517</v>
      </c>
      <c r="I22" s="54">
        <v>9139.1</v>
      </c>
      <c r="J22" s="60">
        <f t="shared" si="3"/>
        <v>0.6018754655799483</v>
      </c>
      <c r="K22" s="54">
        <f>I22+G22+E22+C22</f>
        <v>23229.2</v>
      </c>
      <c r="L22" s="59">
        <f t="shared" si="4"/>
        <v>-0.26364740080453175</v>
      </c>
    </row>
    <row r="23" spans="2:12" ht="15">
      <c r="B23" s="58">
        <v>2015</v>
      </c>
      <c r="C23" s="54">
        <v>6958.8</v>
      </c>
      <c r="D23" s="60">
        <f t="shared" si="0"/>
        <v>0.7291092061125606</v>
      </c>
      <c r="E23" s="54">
        <v>7543.5</v>
      </c>
      <c r="F23" s="60">
        <f t="shared" si="1"/>
        <v>0.37451941473369654</v>
      </c>
      <c r="G23" s="54">
        <v>5342.325</v>
      </c>
      <c r="H23" s="60">
        <f t="shared" si="2"/>
        <v>0.16708356089568532</v>
      </c>
      <c r="I23" s="54">
        <v>6008.9</v>
      </c>
      <c r="J23" s="60">
        <f t="shared" si="3"/>
        <v>-0.3425063737129477</v>
      </c>
      <c r="K23" s="54">
        <v>25853.525</v>
      </c>
      <c r="L23" s="59">
        <f t="shared" si="4"/>
        <v>0.11297526389199808</v>
      </c>
    </row>
    <row r="24" spans="2:12" ht="15">
      <c r="B24" s="58">
        <v>2016</v>
      </c>
      <c r="C24" s="54">
        <v>2677.1</v>
      </c>
      <c r="D24" s="60">
        <f t="shared" si="0"/>
        <v>-0.615292866586193</v>
      </c>
      <c r="E24" s="54">
        <v>3616.5</v>
      </c>
      <c r="F24" s="60">
        <f t="shared" si="1"/>
        <v>-0.5205806323324716</v>
      </c>
      <c r="G24" s="54">
        <v>6386.6</v>
      </c>
      <c r="H24" s="60">
        <f t="shared" si="2"/>
        <v>0.1954720089099784</v>
      </c>
      <c r="I24" s="54">
        <v>4635</v>
      </c>
      <c r="J24" s="60">
        <f t="shared" si="3"/>
        <v>-0.22864417780292556</v>
      </c>
      <c r="K24" s="54">
        <v>17411.199999999997</v>
      </c>
      <c r="L24" s="59">
        <f t="shared" si="4"/>
        <v>-0.3265444460668324</v>
      </c>
    </row>
    <row r="25" spans="2:12" ht="15">
      <c r="B25" s="58">
        <v>2017</v>
      </c>
      <c r="C25" s="54">
        <v>4171</v>
      </c>
      <c r="D25" s="60">
        <f t="shared" si="0"/>
        <v>0.5580292107130851</v>
      </c>
      <c r="E25" s="54">
        <v>2127</v>
      </c>
      <c r="F25" s="60">
        <f t="shared" si="1"/>
        <v>-0.411862297801742</v>
      </c>
      <c r="G25" s="54">
        <v>3203.325</v>
      </c>
      <c r="H25" s="60">
        <f t="shared" si="2"/>
        <v>-0.498430307205712</v>
      </c>
      <c r="I25" s="54">
        <v>2587.5</v>
      </c>
      <c r="J25" s="60">
        <f t="shared" si="3"/>
        <v>-0.441747572815534</v>
      </c>
      <c r="K25" s="54">
        <v>12088.825</v>
      </c>
      <c r="L25" s="59">
        <f t="shared" si="4"/>
        <v>-0.305686856735894</v>
      </c>
    </row>
    <row r="26" spans="2:12" s="55" customFormat="1" ht="15">
      <c r="B26" s="58">
        <v>2018</v>
      </c>
      <c r="C26" s="54">
        <v>1602.7</v>
      </c>
      <c r="D26" s="60">
        <f t="shared" si="0"/>
        <v>-0.6157516183169504</v>
      </c>
      <c r="E26" s="54">
        <v>2905.4</v>
      </c>
      <c r="F26" s="60">
        <f t="shared" si="1"/>
        <v>0.3659614480488953</v>
      </c>
      <c r="G26" s="54">
        <v>4075.875</v>
      </c>
      <c r="H26" s="60">
        <f>G26/G25-1</f>
        <v>0.2723888459647399</v>
      </c>
      <c r="I26" s="54">
        <v>7857.85</v>
      </c>
      <c r="J26" s="60">
        <f>I26/I25-1</f>
        <v>2.036850241545894</v>
      </c>
      <c r="K26" s="54">
        <v>16441.825</v>
      </c>
      <c r="L26" s="59">
        <f>K26/K25-1</f>
        <v>0.3600846236089943</v>
      </c>
    </row>
    <row r="27" spans="2:12" s="55" customFormat="1" ht="15.75" thickBot="1">
      <c r="B27" s="61">
        <v>2019</v>
      </c>
      <c r="C27" s="62">
        <v>4287</v>
      </c>
      <c r="D27" s="63">
        <f>C27/C26-1</f>
        <v>1.6748611717726334</v>
      </c>
      <c r="E27" s="62">
        <v>3310.25</v>
      </c>
      <c r="F27" s="63">
        <f>E27/E26-1</f>
        <v>0.13934398017484684</v>
      </c>
      <c r="G27" s="62">
        <v>3540.262</v>
      </c>
      <c r="H27" s="63">
        <f>G27/G26-1</f>
        <v>-0.13141055601557938</v>
      </c>
      <c r="I27" s="62">
        <v>10138.50975</v>
      </c>
      <c r="J27" s="63">
        <f>I27/I26-1</f>
        <v>0.2902396647938048</v>
      </c>
      <c r="K27" s="62">
        <v>21276.021750000004</v>
      </c>
      <c r="L27" s="63">
        <f>K27/K26-1</f>
        <v>0.29401825831378225</v>
      </c>
    </row>
    <row r="28" spans="3:11" ht="15">
      <c r="C28" s="64" t="s">
        <v>21</v>
      </c>
      <c r="K28" s="65"/>
    </row>
    <row r="29" ht="15.75" thickBot="1"/>
    <row r="30" spans="3:12" s="49" customFormat="1" ht="15.75" thickBot="1">
      <c r="C30" s="109" t="s">
        <v>23</v>
      </c>
      <c r="D30" s="110"/>
      <c r="E30" s="109" t="s">
        <v>24</v>
      </c>
      <c r="F30" s="110"/>
      <c r="G30" s="109" t="s">
        <v>25</v>
      </c>
      <c r="H30" s="110"/>
      <c r="I30" s="109" t="s">
        <v>26</v>
      </c>
      <c r="J30" s="110"/>
      <c r="K30" s="109" t="s">
        <v>27</v>
      </c>
      <c r="L30" s="110"/>
    </row>
    <row r="31" spans="2:12" ht="45.75" thickBot="1">
      <c r="B31" s="50" t="s">
        <v>28</v>
      </c>
      <c r="C31" s="98" t="s">
        <v>74</v>
      </c>
      <c r="D31" s="52" t="s">
        <v>30</v>
      </c>
      <c r="E31" s="98" t="s">
        <v>74</v>
      </c>
      <c r="F31" s="52" t="s">
        <v>30</v>
      </c>
      <c r="G31" s="98" t="s">
        <v>74</v>
      </c>
      <c r="H31" s="52" t="s">
        <v>30</v>
      </c>
      <c r="I31" s="51" t="s">
        <v>74</v>
      </c>
      <c r="J31" s="52" t="s">
        <v>30</v>
      </c>
      <c r="K31" s="51" t="s">
        <v>74</v>
      </c>
      <c r="L31" s="52" t="s">
        <v>30</v>
      </c>
    </row>
    <row r="32" spans="2:12" ht="15">
      <c r="B32" s="53">
        <v>2007</v>
      </c>
      <c r="C32" s="56">
        <v>2186.89096129758</v>
      </c>
      <c r="D32" s="57"/>
      <c r="E32" s="65">
        <v>2746.6359196961475</v>
      </c>
      <c r="G32" s="54">
        <v>2934.8140411239456</v>
      </c>
      <c r="H32" s="66"/>
      <c r="I32" s="54">
        <v>3677.6581224030992</v>
      </c>
      <c r="J32" s="66"/>
      <c r="K32" s="56">
        <v>2918.898061004562</v>
      </c>
      <c r="L32" s="57"/>
    </row>
    <row r="33" spans="2:12" ht="15">
      <c r="B33" s="58">
        <v>2008</v>
      </c>
      <c r="C33" s="54">
        <v>3741.033659816637</v>
      </c>
      <c r="D33" s="59">
        <f aca="true" t="shared" si="5" ref="D33:D44">C33/C32-1</f>
        <v>0.7106630947877322</v>
      </c>
      <c r="E33" s="65">
        <v>3954.489869567459</v>
      </c>
      <c r="F33" s="59">
        <f aca="true" t="shared" si="6" ref="F33:F43">E33/E32-1</f>
        <v>0.4397575744239641</v>
      </c>
      <c r="G33" s="54">
        <v>3728.5244444444447</v>
      </c>
      <c r="H33" s="59">
        <f aca="true" t="shared" si="7" ref="H33:H42">G33/G32-1</f>
        <v>0.2704465741947084</v>
      </c>
      <c r="I33" s="54">
        <v>2600.449821988479</v>
      </c>
      <c r="J33" s="59">
        <f aca="true" t="shared" si="8" ref="J33:L41">I33/I32-1</f>
        <v>-0.2929060463376454</v>
      </c>
      <c r="K33" s="54">
        <v>3343.5790533714294</v>
      </c>
      <c r="L33" s="59">
        <f t="shared" si="8"/>
        <v>0.14549360186313254</v>
      </c>
    </row>
    <row r="34" spans="2:12" ht="15">
      <c r="B34" s="58">
        <v>2009</v>
      </c>
      <c r="C34" s="54">
        <v>1842.1609584744701</v>
      </c>
      <c r="D34" s="59">
        <f t="shared" si="5"/>
        <v>-0.5075796889342177</v>
      </c>
      <c r="E34" s="65">
        <v>1947.1089341144698</v>
      </c>
      <c r="F34" s="59">
        <f t="shared" si="6"/>
        <v>-0.5076207049867992</v>
      </c>
      <c r="G34" s="54">
        <v>2088.7384940161123</v>
      </c>
      <c r="H34" s="59">
        <f t="shared" si="7"/>
        <v>-0.43979487726616284</v>
      </c>
      <c r="I34" s="54">
        <v>2124.489275362319</v>
      </c>
      <c r="J34" s="59">
        <f t="shared" si="8"/>
        <v>-0.1830300829501138</v>
      </c>
      <c r="K34" s="54">
        <v>1945.7149175184802</v>
      </c>
      <c r="L34" s="59">
        <f t="shared" si="8"/>
        <v>-0.4180741993952384</v>
      </c>
    </row>
    <row r="35" spans="2:12" ht="15">
      <c r="B35" s="58">
        <v>2010</v>
      </c>
      <c r="C35" s="54">
        <v>2324.9277022499837</v>
      </c>
      <c r="D35" s="59">
        <f t="shared" si="5"/>
        <v>0.2620654517482024</v>
      </c>
      <c r="E35" s="65">
        <v>2560.2302824509957</v>
      </c>
      <c r="F35" s="59">
        <f t="shared" si="6"/>
        <v>0.31488805664351216</v>
      </c>
      <c r="G35" s="54">
        <v>3294.2724477244774</v>
      </c>
      <c r="H35" s="59">
        <f t="shared" si="7"/>
        <v>0.5771588722867984</v>
      </c>
      <c r="I35" s="54">
        <v>3198.2101598762247</v>
      </c>
      <c r="J35" s="59">
        <f t="shared" si="8"/>
        <v>0.5054018850393063</v>
      </c>
      <c r="K35" s="54">
        <v>2779.708181388798</v>
      </c>
      <c r="L35" s="59">
        <f t="shared" si="8"/>
        <v>0.42863076001595</v>
      </c>
    </row>
    <row r="36" spans="2:12" ht="15">
      <c r="B36" s="58">
        <v>2011</v>
      </c>
      <c r="C36" s="54">
        <v>3402.9982570174434</v>
      </c>
      <c r="D36" s="59">
        <f t="shared" si="5"/>
        <v>0.4637006792616134</v>
      </c>
      <c r="E36" s="65">
        <v>3731.0187682670553</v>
      </c>
      <c r="F36" s="59">
        <f t="shared" si="6"/>
        <v>0.4572981164394414</v>
      </c>
      <c r="G36" s="54">
        <v>3909.2190175754845</v>
      </c>
      <c r="H36" s="59">
        <f t="shared" si="7"/>
        <v>0.18667143644290318</v>
      </c>
      <c r="I36" s="54">
        <v>3858.000281578031</v>
      </c>
      <c r="J36" s="59">
        <f t="shared" si="8"/>
        <v>0.20629980167636663</v>
      </c>
      <c r="K36" s="54">
        <v>3808.6408064107222</v>
      </c>
      <c r="L36" s="59">
        <f t="shared" si="8"/>
        <v>0.3701585050945344</v>
      </c>
    </row>
    <row r="37" spans="2:12" ht="15">
      <c r="B37" s="58">
        <v>2012</v>
      </c>
      <c r="C37" s="54">
        <v>3792.086986508516</v>
      </c>
      <c r="D37" s="60">
        <f t="shared" si="5"/>
        <v>0.1143370346102055</v>
      </c>
      <c r="E37" s="54">
        <v>3526.0959575718716</v>
      </c>
      <c r="F37" s="60">
        <f t="shared" si="6"/>
        <v>-0.05492409002015397</v>
      </c>
      <c r="G37" s="54">
        <v>3361.901024475751</v>
      </c>
      <c r="H37" s="60">
        <f t="shared" si="7"/>
        <v>-0.14000699132973693</v>
      </c>
      <c r="I37" s="54">
        <v>3144.768188022959</v>
      </c>
      <c r="J37" s="60">
        <f t="shared" si="8"/>
        <v>-0.1848709283306066</v>
      </c>
      <c r="K37" s="54">
        <v>3328.4383828755426</v>
      </c>
      <c r="L37" s="67">
        <f t="shared" si="8"/>
        <v>-0.12608236059617395</v>
      </c>
    </row>
    <row r="38" spans="2:12" ht="15">
      <c r="B38" s="58">
        <v>2013</v>
      </c>
      <c r="C38" s="54">
        <v>3518.0460674157293</v>
      </c>
      <c r="D38" s="60">
        <f t="shared" si="5"/>
        <v>-0.0722665171099105</v>
      </c>
      <c r="E38" s="54">
        <v>3749.0902952602487</v>
      </c>
      <c r="F38" s="60">
        <f t="shared" si="6"/>
        <v>0.06324114271749282</v>
      </c>
      <c r="G38" s="54">
        <v>4293.991470729893</v>
      </c>
      <c r="H38" s="60">
        <f t="shared" si="7"/>
        <v>0.2772510075306249</v>
      </c>
      <c r="I38" s="54">
        <v>4698.960560886901</v>
      </c>
      <c r="J38" s="60">
        <f t="shared" si="8"/>
        <v>0.4942152425680144</v>
      </c>
      <c r="K38" s="54">
        <v>4072.1728532347684</v>
      </c>
      <c r="L38" s="67">
        <f t="shared" si="8"/>
        <v>0.22344847186766614</v>
      </c>
    </row>
    <row r="39" spans="2:12" ht="15">
      <c r="B39" s="58">
        <v>2014</v>
      </c>
      <c r="C39" s="54">
        <v>4826.362777984843</v>
      </c>
      <c r="D39" s="60">
        <f t="shared" si="5"/>
        <v>0.3718873162824077</v>
      </c>
      <c r="E39" s="54">
        <v>4769.544048031195</v>
      </c>
      <c r="F39" s="60">
        <f t="shared" si="6"/>
        <v>0.27218703002726974</v>
      </c>
      <c r="G39" s="54">
        <v>4656.345406881486</v>
      </c>
      <c r="H39" s="60">
        <f t="shared" si="7"/>
        <v>0.08438627291683942</v>
      </c>
      <c r="I39" s="54">
        <v>3824.981256360036</v>
      </c>
      <c r="J39" s="60">
        <f t="shared" si="8"/>
        <v>-0.1859941774786691</v>
      </c>
      <c r="K39" s="54">
        <v>4385.460497563408</v>
      </c>
      <c r="L39" s="67">
        <f t="shared" si="8"/>
        <v>0.07693377850593386</v>
      </c>
    </row>
    <row r="40" spans="2:12" ht="15">
      <c r="B40" s="58">
        <v>2015</v>
      </c>
      <c r="C40" s="54">
        <v>3112.5457449560295</v>
      </c>
      <c r="D40" s="60">
        <f t="shared" si="5"/>
        <v>-0.35509494662238916</v>
      </c>
      <c r="E40" s="54">
        <v>2942.116778683633</v>
      </c>
      <c r="F40" s="60">
        <f t="shared" si="6"/>
        <v>-0.38314506605760357</v>
      </c>
      <c r="G40" s="54">
        <v>2428.946357625191</v>
      </c>
      <c r="H40" s="60">
        <f t="shared" si="7"/>
        <v>-0.47835777946465974</v>
      </c>
      <c r="I40" s="54">
        <v>2290.991329527867</v>
      </c>
      <c r="J40" s="60">
        <f t="shared" si="8"/>
        <v>-0.40104508336648914</v>
      </c>
      <c r="K40" s="54">
        <v>2730.8787973786903</v>
      </c>
      <c r="L40" s="67">
        <f t="shared" si="8"/>
        <v>-0.3772880182375409</v>
      </c>
    </row>
    <row r="41" spans="2:12" ht="15">
      <c r="B41" s="58">
        <v>2016</v>
      </c>
      <c r="C41" s="54">
        <v>2365.335329274216</v>
      </c>
      <c r="D41" s="60">
        <f t="shared" si="5"/>
        <v>-0.24006407516827333</v>
      </c>
      <c r="E41" s="54">
        <v>2557.351638324346</v>
      </c>
      <c r="F41" s="60">
        <f t="shared" si="6"/>
        <v>-0.13077833726621801</v>
      </c>
      <c r="G41" s="54">
        <v>2802.3245576676172</v>
      </c>
      <c r="H41" s="60">
        <f t="shared" si="7"/>
        <v>0.15372023300155635</v>
      </c>
      <c r="I41" s="54">
        <v>2785.3933182308515</v>
      </c>
      <c r="J41" s="60">
        <f t="shared" si="8"/>
        <v>0.2158026450518571</v>
      </c>
      <c r="K41" s="54">
        <v>2694.300104530418</v>
      </c>
      <c r="L41" s="67">
        <f t="shared" si="8"/>
        <v>-0.013394476856088633</v>
      </c>
    </row>
    <row r="42" spans="2:12" ht="15">
      <c r="B42" s="58">
        <v>2017</v>
      </c>
      <c r="C42" s="54">
        <v>2897.3496140014404</v>
      </c>
      <c r="D42" s="60">
        <f t="shared" si="5"/>
        <v>0.2249212947284176</v>
      </c>
      <c r="E42" s="54">
        <v>3082.253112364834</v>
      </c>
      <c r="F42" s="60">
        <f t="shared" si="6"/>
        <v>0.20525197480641322</v>
      </c>
      <c r="G42" s="54">
        <v>2902.2023897044473</v>
      </c>
      <c r="H42" s="60">
        <f t="shared" si="7"/>
        <v>0.035641065116297055</v>
      </c>
      <c r="I42" s="54">
        <v>2671.0680618357496</v>
      </c>
      <c r="J42" s="60">
        <f>I42/I41-1</f>
        <v>-0.041044564746682055</v>
      </c>
      <c r="K42" s="54">
        <v>2882.7353932247343</v>
      </c>
      <c r="L42" s="67">
        <f>K42/K41-1</f>
        <v>0.06993849288632159</v>
      </c>
    </row>
    <row r="43" spans="2:12" s="55" customFormat="1" ht="15">
      <c r="B43" s="58">
        <v>2018</v>
      </c>
      <c r="C43" s="54">
        <v>2617.435128221127</v>
      </c>
      <c r="D43" s="60">
        <f t="shared" si="5"/>
        <v>-0.0966105313724056</v>
      </c>
      <c r="E43" s="54">
        <v>1956.1209540854952</v>
      </c>
      <c r="F43" s="60">
        <f t="shared" si="6"/>
        <v>-0.36536005228179425</v>
      </c>
      <c r="G43" s="54">
        <v>2027.2962296439414</v>
      </c>
      <c r="H43" s="60">
        <f>G43/G42-1</f>
        <v>-0.3014628349712041</v>
      </c>
      <c r="I43" s="54">
        <v>2117.0575908168253</v>
      </c>
      <c r="J43" s="60">
        <f>I43/I42-1</f>
        <v>-0.2074115889949164</v>
      </c>
      <c r="K43" s="54">
        <v>2115.142577542334</v>
      </c>
      <c r="L43" s="67">
        <f>K43/K42-1</f>
        <v>-0.26627238056134683</v>
      </c>
    </row>
    <row r="44" spans="2:12" s="55" customFormat="1" ht="15.75" thickBot="1">
      <c r="B44" s="61">
        <v>2019</v>
      </c>
      <c r="C44" s="62">
        <v>2274.8152111033355</v>
      </c>
      <c r="D44" s="63">
        <f t="shared" si="5"/>
        <v>-0.13089910554942552</v>
      </c>
      <c r="E44" s="62">
        <v>2198.0167238124</v>
      </c>
      <c r="F44" s="63">
        <f>E44/E43-1</f>
        <v>0.12366094705017527</v>
      </c>
      <c r="G44" s="62">
        <v>2283.9084536681153</v>
      </c>
      <c r="H44" s="63">
        <f>G44/G43-1</f>
        <v>0.12657855338153667</v>
      </c>
      <c r="I44" s="62">
        <v>2497.4751452007026</v>
      </c>
      <c r="J44" s="63">
        <f>I44/I43-1</f>
        <v>0.17969164184952602</v>
      </c>
      <c r="K44" s="62">
        <v>2368.2838545697573</v>
      </c>
      <c r="L44" s="63">
        <f>K44/K43-1</f>
        <v>0.11968047909165436</v>
      </c>
    </row>
    <row r="45" ht="15">
      <c r="C45" s="64" t="s">
        <v>32</v>
      </c>
    </row>
    <row r="50" ht="15.75">
      <c r="B50" s="68" t="s">
        <v>33</v>
      </c>
    </row>
    <row r="51" s="55" customFormat="1" ht="15.75" thickBot="1"/>
    <row r="52" spans="3:12" s="55" customFormat="1" ht="15.75" thickBot="1">
      <c r="C52" s="115">
        <v>2019</v>
      </c>
      <c r="D52" s="116"/>
      <c r="E52" s="116"/>
      <c r="F52" s="116"/>
      <c r="G52" s="116"/>
      <c r="H52" s="116"/>
      <c r="I52" s="116"/>
      <c r="J52" s="116"/>
      <c r="K52" s="116"/>
      <c r="L52" s="117"/>
    </row>
    <row r="53" spans="2:12" s="84" customFormat="1" ht="15.75" thickBot="1">
      <c r="B53" s="69" t="s">
        <v>35</v>
      </c>
      <c r="C53" s="109" t="s">
        <v>23</v>
      </c>
      <c r="D53" s="110"/>
      <c r="E53" s="109" t="s">
        <v>24</v>
      </c>
      <c r="F53" s="111"/>
      <c r="G53" s="109" t="s">
        <v>25</v>
      </c>
      <c r="H53" s="110"/>
      <c r="I53" s="111" t="s">
        <v>26</v>
      </c>
      <c r="J53" s="110"/>
      <c r="K53" s="111" t="s">
        <v>36</v>
      </c>
      <c r="L53" s="110"/>
    </row>
    <row r="54" spans="2:12" s="55" customFormat="1" ht="15">
      <c r="B54" s="70">
        <v>1</v>
      </c>
      <c r="C54" s="71" t="s">
        <v>37</v>
      </c>
      <c r="D54" s="72">
        <v>0.6209323568471787</v>
      </c>
      <c r="E54" s="71" t="s">
        <v>37</v>
      </c>
      <c r="F54" s="73">
        <v>0.7739100793016218</v>
      </c>
      <c r="G54" s="71" t="s">
        <v>37</v>
      </c>
      <c r="H54" s="73">
        <v>0.7368501742196649</v>
      </c>
      <c r="I54" s="71" t="s">
        <v>47</v>
      </c>
      <c r="J54" s="73">
        <v>0.6868782817821841</v>
      </c>
      <c r="K54" s="74" t="s">
        <v>37</v>
      </c>
      <c r="L54" s="72">
        <v>0.43616331267210995</v>
      </c>
    </row>
    <row r="55" spans="2:12" s="55" customFormat="1" ht="15">
      <c r="B55" s="75">
        <v>2</v>
      </c>
      <c r="C55" s="71" t="s">
        <v>44</v>
      </c>
      <c r="D55" s="76">
        <v>0.19858661051192147</v>
      </c>
      <c r="E55" s="71" t="s">
        <v>40</v>
      </c>
      <c r="F55" s="73">
        <v>0.12266612110570009</v>
      </c>
      <c r="G55" s="71" t="s">
        <v>41</v>
      </c>
      <c r="H55" s="73">
        <v>0.10411160432507864</v>
      </c>
      <c r="I55" s="71" t="s">
        <v>37</v>
      </c>
      <c r="J55" s="73">
        <v>0.17250536956534707</v>
      </c>
      <c r="K55" s="71" t="s">
        <v>47</v>
      </c>
      <c r="L55" s="76">
        <v>0.3451682994249379</v>
      </c>
    </row>
    <row r="56" spans="2:12" s="55" customFormat="1" ht="15">
      <c r="B56" s="75">
        <v>3</v>
      </c>
      <c r="C56" s="71" t="s">
        <v>40</v>
      </c>
      <c r="D56" s="76">
        <v>0.047412295239240086</v>
      </c>
      <c r="E56" s="71" t="s">
        <v>39</v>
      </c>
      <c r="F56" s="73">
        <v>0.05013493114937572</v>
      </c>
      <c r="G56" s="71" t="s">
        <v>40</v>
      </c>
      <c r="H56" s="73">
        <v>0.09686802048805498</v>
      </c>
      <c r="I56" s="71" t="s">
        <v>53</v>
      </c>
      <c r="J56" s="73">
        <v>0.04638689326056862</v>
      </c>
      <c r="K56" s="71" t="s">
        <v>40</v>
      </c>
      <c r="L56" s="76">
        <v>0.05183971655376854</v>
      </c>
    </row>
    <row r="57" spans="2:12" s="55" customFormat="1" ht="15">
      <c r="B57" s="75">
        <v>4</v>
      </c>
      <c r="C57" s="71" t="s">
        <v>73</v>
      </c>
      <c r="D57" s="77">
        <v>0.03706594311649864</v>
      </c>
      <c r="E57" s="71" t="s">
        <v>73</v>
      </c>
      <c r="F57" s="73">
        <v>0.03503855559149694</v>
      </c>
      <c r="G57" s="71" t="s">
        <v>53</v>
      </c>
      <c r="H57" s="73">
        <v>0.029297515929829387</v>
      </c>
      <c r="I57" s="71" t="s">
        <v>41</v>
      </c>
      <c r="J57" s="73">
        <v>0.03758171605947689</v>
      </c>
      <c r="K57" s="71" t="s">
        <v>44</v>
      </c>
      <c r="L57" s="76">
        <v>0.04281735888074245</v>
      </c>
    </row>
    <row r="58" spans="2:12" s="55" customFormat="1" ht="15.75" thickBot="1">
      <c r="B58" s="23">
        <v>5</v>
      </c>
      <c r="C58" s="78" t="s">
        <v>38</v>
      </c>
      <c r="D58" s="79">
        <v>0.027717013833407796</v>
      </c>
      <c r="E58" s="80" t="s">
        <v>38</v>
      </c>
      <c r="F58" s="81">
        <v>0.018166612842567136</v>
      </c>
      <c r="G58" s="80" t="s">
        <v>44</v>
      </c>
      <c r="H58" s="81">
        <v>0.01514285154456856</v>
      </c>
      <c r="I58" s="80" t="s">
        <v>40</v>
      </c>
      <c r="J58" s="81">
        <v>0.018637011032009126</v>
      </c>
      <c r="K58" s="80" t="s">
        <v>41</v>
      </c>
      <c r="L58" s="82">
        <v>0.03872838838862663</v>
      </c>
    </row>
    <row r="59" s="55" customFormat="1" ht="15">
      <c r="C59" s="64" t="s">
        <v>21</v>
      </c>
    </row>
    <row r="60" ht="15.75" thickBot="1"/>
    <row r="61" spans="3:12" ht="15.75" thickBot="1">
      <c r="C61" s="115" t="s">
        <v>34</v>
      </c>
      <c r="D61" s="116"/>
      <c r="E61" s="116"/>
      <c r="F61" s="116"/>
      <c r="G61" s="116"/>
      <c r="H61" s="116"/>
      <c r="I61" s="116"/>
      <c r="J61" s="116"/>
      <c r="K61" s="116"/>
      <c r="L61" s="117"/>
    </row>
    <row r="62" spans="2:12" s="49" customFormat="1" ht="15.75" thickBot="1">
      <c r="B62" s="69" t="s">
        <v>35</v>
      </c>
      <c r="C62" s="109" t="s">
        <v>23</v>
      </c>
      <c r="D62" s="110"/>
      <c r="E62" s="109" t="s">
        <v>24</v>
      </c>
      <c r="F62" s="111"/>
      <c r="G62" s="109" t="s">
        <v>25</v>
      </c>
      <c r="H62" s="110"/>
      <c r="I62" s="111" t="s">
        <v>26</v>
      </c>
      <c r="J62" s="110"/>
      <c r="K62" s="111" t="s">
        <v>36</v>
      </c>
      <c r="L62" s="110"/>
    </row>
    <row r="63" spans="2:12" ht="15">
      <c r="B63" s="70">
        <v>1</v>
      </c>
      <c r="C63" s="71" t="s">
        <v>37</v>
      </c>
      <c r="D63" s="72">
        <v>0.8124758342584053</v>
      </c>
      <c r="E63" s="71" t="s">
        <v>37</v>
      </c>
      <c r="F63" s="73">
        <v>0.49646866551624574</v>
      </c>
      <c r="G63" s="71" t="s">
        <v>37</v>
      </c>
      <c r="H63" s="73">
        <v>0.5294364430336306</v>
      </c>
      <c r="I63" s="71" t="s">
        <v>37</v>
      </c>
      <c r="J63" s="73">
        <v>0.6089994657078384</v>
      </c>
      <c r="K63" s="74" t="s">
        <v>37</v>
      </c>
      <c r="L63" s="72">
        <v>0.5962919700980024</v>
      </c>
    </row>
    <row r="64" spans="2:12" ht="15">
      <c r="B64" s="75">
        <v>2</v>
      </c>
      <c r="C64" s="71" t="s">
        <v>38</v>
      </c>
      <c r="D64" s="76">
        <v>0.06773698840912405</v>
      </c>
      <c r="E64" s="71" t="s">
        <v>39</v>
      </c>
      <c r="F64" s="73">
        <v>0.13459610949281356</v>
      </c>
      <c r="G64" s="71" t="s">
        <v>39</v>
      </c>
      <c r="H64" s="73">
        <v>0.10194361298409874</v>
      </c>
      <c r="I64" s="71" t="s">
        <v>41</v>
      </c>
      <c r="J64" s="73">
        <v>0.16435497648970684</v>
      </c>
      <c r="K64" s="71" t="s">
        <v>41</v>
      </c>
      <c r="L64" s="76">
        <v>0.11084834031516862</v>
      </c>
    </row>
    <row r="65" spans="2:12" ht="15">
      <c r="B65" s="75">
        <v>3</v>
      </c>
      <c r="C65" s="71" t="s">
        <v>40</v>
      </c>
      <c r="D65" s="76">
        <v>0.05385914061401096</v>
      </c>
      <c r="E65" s="71" t="s">
        <v>41</v>
      </c>
      <c r="F65" s="73">
        <v>0.13456230493589472</v>
      </c>
      <c r="G65" s="71" t="s">
        <v>40</v>
      </c>
      <c r="H65" s="73">
        <v>0.06951660104951439</v>
      </c>
      <c r="I65" s="71" t="s">
        <v>44</v>
      </c>
      <c r="J65" s="73">
        <v>0.10985167552645611</v>
      </c>
      <c r="K65" s="71" t="s">
        <v>44</v>
      </c>
      <c r="L65" s="76">
        <v>0.0559276560959699</v>
      </c>
    </row>
    <row r="66" spans="2:12" ht="15">
      <c r="B66" s="75">
        <v>4</v>
      </c>
      <c r="C66" s="71" t="s">
        <v>42</v>
      </c>
      <c r="D66" s="77">
        <v>0.03398471387737665</v>
      </c>
      <c r="E66" s="71" t="s">
        <v>38</v>
      </c>
      <c r="F66" s="73">
        <v>0.08880770683770865</v>
      </c>
      <c r="G66" s="71" t="s">
        <v>43</v>
      </c>
      <c r="H66" s="73">
        <v>0.053981711392623206</v>
      </c>
      <c r="I66" s="71" t="s">
        <v>40</v>
      </c>
      <c r="J66" s="73">
        <v>0.04077085001432073</v>
      </c>
      <c r="K66" s="71" t="s">
        <v>40</v>
      </c>
      <c r="L66" s="76">
        <v>0.05282048836595753</v>
      </c>
    </row>
    <row r="67" spans="2:12" ht="15.75" thickBot="1">
      <c r="B67" s="23">
        <v>5</v>
      </c>
      <c r="C67" s="78" t="s">
        <v>44</v>
      </c>
      <c r="D67" s="79">
        <v>0.03194332284108293</v>
      </c>
      <c r="E67" s="80" t="s">
        <v>40</v>
      </c>
      <c r="F67" s="81">
        <v>0.0626212594509546</v>
      </c>
      <c r="G67" s="80" t="s">
        <v>41</v>
      </c>
      <c r="H67" s="81">
        <v>0.04389993884677206</v>
      </c>
      <c r="I67" s="80" t="s">
        <v>53</v>
      </c>
      <c r="J67" s="81">
        <v>0.029672258612091083</v>
      </c>
      <c r="K67" s="80" t="s">
        <v>39</v>
      </c>
      <c r="L67" s="82">
        <v>0.04667908216404857</v>
      </c>
    </row>
    <row r="68" ht="15">
      <c r="C68" s="64" t="s">
        <v>21</v>
      </c>
    </row>
    <row r="69" ht="15.75" thickBot="1"/>
    <row r="70" spans="3:12" ht="15.75" thickBot="1">
      <c r="C70" s="115" t="s">
        <v>45</v>
      </c>
      <c r="D70" s="116"/>
      <c r="E70" s="116"/>
      <c r="F70" s="116"/>
      <c r="G70" s="116"/>
      <c r="H70" s="116"/>
      <c r="I70" s="116"/>
      <c r="J70" s="116"/>
      <c r="K70" s="116"/>
      <c r="L70" s="117"/>
    </row>
    <row r="71" spans="2:12" s="49" customFormat="1" ht="15.75" thickBot="1">
      <c r="B71" s="69" t="s">
        <v>35</v>
      </c>
      <c r="C71" s="109" t="s">
        <v>23</v>
      </c>
      <c r="D71" s="110"/>
      <c r="E71" s="109" t="s">
        <v>24</v>
      </c>
      <c r="F71" s="111"/>
      <c r="G71" s="109" t="s">
        <v>25</v>
      </c>
      <c r="H71" s="110"/>
      <c r="I71" s="111" t="s">
        <v>26</v>
      </c>
      <c r="J71" s="110"/>
      <c r="K71" s="111" t="s">
        <v>36</v>
      </c>
      <c r="L71" s="110"/>
    </row>
    <row r="72" spans="2:12" ht="15">
      <c r="B72" s="70">
        <v>1</v>
      </c>
      <c r="C72" s="71" t="s">
        <v>37</v>
      </c>
      <c r="D72" s="72">
        <v>0.8926216780432766</v>
      </c>
      <c r="E72" s="71" t="s">
        <v>37</v>
      </c>
      <c r="F72" s="73">
        <v>0.8314745714300825</v>
      </c>
      <c r="G72" s="71" t="s">
        <v>37</v>
      </c>
      <c r="H72" s="73">
        <v>0.8361837356755666</v>
      </c>
      <c r="I72" s="71" t="s">
        <v>37</v>
      </c>
      <c r="J72" s="73">
        <v>0.7339538805068</v>
      </c>
      <c r="K72" s="74" t="s">
        <v>37</v>
      </c>
      <c r="L72" s="72">
        <v>0.8365478122435671</v>
      </c>
    </row>
    <row r="73" spans="2:12" ht="15">
      <c r="B73" s="75">
        <v>2</v>
      </c>
      <c r="C73" s="71" t="s">
        <v>44</v>
      </c>
      <c r="D73" s="76">
        <v>0.06348219272345253</v>
      </c>
      <c r="E73" s="71" t="s">
        <v>44</v>
      </c>
      <c r="F73" s="73">
        <v>0.06847018284495879</v>
      </c>
      <c r="G73" s="71" t="s">
        <v>40</v>
      </c>
      <c r="H73" s="73">
        <v>0.044462605135797334</v>
      </c>
      <c r="I73" s="71" t="s">
        <v>40</v>
      </c>
      <c r="J73" s="73">
        <v>0.1435933755141573</v>
      </c>
      <c r="K73" s="71" t="s">
        <v>44</v>
      </c>
      <c r="L73" s="76">
        <v>0.05471401887536328</v>
      </c>
    </row>
    <row r="74" spans="2:12" ht="15">
      <c r="B74" s="75">
        <v>3</v>
      </c>
      <c r="C74" s="71" t="s">
        <v>39</v>
      </c>
      <c r="D74" s="76">
        <v>0.02239808115510519</v>
      </c>
      <c r="E74" s="71" t="s">
        <v>38</v>
      </c>
      <c r="F74" s="73">
        <v>0.039437181733582904</v>
      </c>
      <c r="G74" s="71" t="s">
        <v>42</v>
      </c>
      <c r="H74" s="73">
        <v>0.04412468056575291</v>
      </c>
      <c r="I74" s="71" t="s">
        <v>44</v>
      </c>
      <c r="J74" s="73">
        <v>0.054652910046683066</v>
      </c>
      <c r="K74" s="71" t="s">
        <v>40</v>
      </c>
      <c r="L74" s="76">
        <v>0.04470147290390867</v>
      </c>
    </row>
    <row r="75" spans="2:12" ht="15">
      <c r="B75" s="75">
        <v>4</v>
      </c>
      <c r="C75" s="71" t="s">
        <v>42</v>
      </c>
      <c r="D75" s="77">
        <v>0.021498048078164928</v>
      </c>
      <c r="E75" s="71" t="s">
        <v>40</v>
      </c>
      <c r="F75" s="73">
        <v>0.03254264518735988</v>
      </c>
      <c r="G75" s="71" t="s">
        <v>44</v>
      </c>
      <c r="H75" s="73">
        <v>0.03526831708899408</v>
      </c>
      <c r="I75" s="71" t="s">
        <v>38</v>
      </c>
      <c r="J75" s="73">
        <v>0.03824991111301437</v>
      </c>
      <c r="K75" s="71" t="s">
        <v>42</v>
      </c>
      <c r="L75" s="76">
        <v>0.024641058165269455</v>
      </c>
    </row>
    <row r="76" spans="2:12" ht="15.75" thickBot="1">
      <c r="B76" s="23">
        <v>5</v>
      </c>
      <c r="C76" s="78" t="s">
        <v>46</v>
      </c>
      <c r="D76" s="79" t="s">
        <v>46</v>
      </c>
      <c r="E76" s="80" t="s">
        <v>42</v>
      </c>
      <c r="F76" s="81">
        <v>0.02807541880401603</v>
      </c>
      <c r="G76" s="80" t="s">
        <v>38</v>
      </c>
      <c r="H76" s="81">
        <v>0.02832673117819278</v>
      </c>
      <c r="I76" s="80" t="s">
        <v>43</v>
      </c>
      <c r="J76" s="81">
        <v>0.02214822644736221</v>
      </c>
      <c r="K76" s="80" t="s">
        <v>38</v>
      </c>
      <c r="L76" s="82">
        <v>0.022635560066056163</v>
      </c>
    </row>
    <row r="77" ht="15">
      <c r="C77" s="64" t="s">
        <v>21</v>
      </c>
    </row>
    <row r="78" ht="15.75" thickBot="1"/>
    <row r="79" spans="3:12" ht="15.75" thickBot="1">
      <c r="C79" s="112">
        <v>2016</v>
      </c>
      <c r="D79" s="113"/>
      <c r="E79" s="113"/>
      <c r="F79" s="113"/>
      <c r="G79" s="113"/>
      <c r="H79" s="113"/>
      <c r="I79" s="113"/>
      <c r="J79" s="113"/>
      <c r="K79" s="113"/>
      <c r="L79" s="114"/>
    </row>
    <row r="80" spans="2:12" ht="15.75" thickBot="1">
      <c r="B80" s="69" t="s">
        <v>35</v>
      </c>
      <c r="C80" s="109" t="s">
        <v>23</v>
      </c>
      <c r="D80" s="110"/>
      <c r="E80" s="109" t="s">
        <v>24</v>
      </c>
      <c r="F80" s="111"/>
      <c r="G80" s="109" t="s">
        <v>25</v>
      </c>
      <c r="H80" s="110"/>
      <c r="I80" s="111" t="s">
        <v>26</v>
      </c>
      <c r="J80" s="110"/>
      <c r="K80" s="111" t="s">
        <v>36</v>
      </c>
      <c r="L80" s="110"/>
    </row>
    <row r="81" spans="2:12" ht="15">
      <c r="B81" s="70">
        <v>1</v>
      </c>
      <c r="C81" s="74" t="s">
        <v>37</v>
      </c>
      <c r="D81" s="72">
        <v>0.6296936972474221</v>
      </c>
      <c r="E81" s="74" t="s">
        <v>37</v>
      </c>
      <c r="F81" s="72">
        <v>0.8369442588139938</v>
      </c>
      <c r="G81" s="74" t="s">
        <v>37</v>
      </c>
      <c r="H81" s="72">
        <v>0.9384918317535349</v>
      </c>
      <c r="I81" s="74" t="s">
        <v>37</v>
      </c>
      <c r="J81" s="72">
        <v>0.8838560808963759</v>
      </c>
      <c r="K81" s="74" t="s">
        <v>37</v>
      </c>
      <c r="L81" s="72">
        <v>0.862437377206274</v>
      </c>
    </row>
    <row r="82" spans="2:12" ht="15">
      <c r="B82" s="75">
        <v>2</v>
      </c>
      <c r="C82" s="71" t="s">
        <v>44</v>
      </c>
      <c r="D82" s="76">
        <v>0.17011838060362833</v>
      </c>
      <c r="E82" s="71" t="s">
        <v>38</v>
      </c>
      <c r="F82" s="76">
        <v>0.05982303040541367</v>
      </c>
      <c r="G82" s="71" t="s">
        <v>40</v>
      </c>
      <c r="H82" s="76">
        <v>0.027297906930568383</v>
      </c>
      <c r="I82" s="71" t="s">
        <v>40</v>
      </c>
      <c r="J82" s="76">
        <v>0.06800824488789896</v>
      </c>
      <c r="K82" s="71" t="s">
        <v>40</v>
      </c>
      <c r="L82" s="76">
        <v>0.039587238600034595</v>
      </c>
    </row>
    <row r="83" spans="2:12" ht="15">
      <c r="B83" s="75">
        <v>3</v>
      </c>
      <c r="C83" s="71" t="s">
        <v>47</v>
      </c>
      <c r="D83" s="76">
        <v>0.11013639517891802</v>
      </c>
      <c r="E83" s="71" t="s">
        <v>40</v>
      </c>
      <c r="F83" s="76">
        <v>0.05129651507868891</v>
      </c>
      <c r="G83" s="71" t="s">
        <v>38</v>
      </c>
      <c r="H83" s="76">
        <v>0.02122272341552841</v>
      </c>
      <c r="I83" s="71" t="s">
        <v>39</v>
      </c>
      <c r="J83" s="76">
        <v>0.0334385774051724</v>
      </c>
      <c r="K83" s="71" t="s">
        <v>38</v>
      </c>
      <c r="L83" s="76">
        <v>0.03375291015286138</v>
      </c>
    </row>
    <row r="84" spans="2:12" ht="15">
      <c r="B84" s="75">
        <v>4</v>
      </c>
      <c r="C84" s="83" t="s">
        <v>38</v>
      </c>
      <c r="D84" s="77">
        <v>0.08332493175032782</v>
      </c>
      <c r="E84" s="71" t="s">
        <v>44</v>
      </c>
      <c r="F84" s="76">
        <v>0.041087023375121226</v>
      </c>
      <c r="G84" s="71" t="s">
        <v>42</v>
      </c>
      <c r="H84" s="76">
        <v>0.0068469446141318025</v>
      </c>
      <c r="I84" s="71" t="s">
        <v>38</v>
      </c>
      <c r="J84" s="76">
        <v>0.009499106814964823</v>
      </c>
      <c r="K84" s="71" t="s">
        <v>44</v>
      </c>
      <c r="L84" s="76">
        <v>0.0334064621833057</v>
      </c>
    </row>
    <row r="85" spans="2:12" ht="15.75" thickBot="1">
      <c r="B85" s="23">
        <v>5</v>
      </c>
      <c r="C85" s="78" t="s">
        <v>41</v>
      </c>
      <c r="D85" s="79">
        <v>0.0041861874008388865</v>
      </c>
      <c r="E85" s="80" t="s">
        <v>42</v>
      </c>
      <c r="F85" s="82">
        <v>0.01084917232678257</v>
      </c>
      <c r="G85" s="80" t="s">
        <v>44</v>
      </c>
      <c r="H85" s="82">
        <v>0.00614059328623662</v>
      </c>
      <c r="I85" s="80" t="s">
        <v>42</v>
      </c>
      <c r="J85" s="82">
        <v>0.005197989995588039</v>
      </c>
      <c r="K85" s="80" t="s">
        <v>47</v>
      </c>
      <c r="L85" s="82">
        <v>0.014866663043436718</v>
      </c>
    </row>
    <row r="86" spans="2:12" ht="15">
      <c r="B86" s="84"/>
      <c r="C86" s="64" t="s">
        <v>21</v>
      </c>
      <c r="D86" s="85"/>
      <c r="E86" s="86"/>
      <c r="F86" s="85"/>
      <c r="G86" s="86"/>
      <c r="H86" s="85"/>
      <c r="I86" s="86"/>
      <c r="J86" s="85"/>
      <c r="K86" s="86"/>
      <c r="L86" s="87"/>
    </row>
    <row r="87" ht="15.75" thickBot="1"/>
    <row r="88" spans="3:12" ht="15.75" thickBot="1">
      <c r="C88" s="112">
        <v>2015</v>
      </c>
      <c r="D88" s="113"/>
      <c r="E88" s="113"/>
      <c r="F88" s="113"/>
      <c r="G88" s="113"/>
      <c r="H88" s="113"/>
      <c r="I88" s="113"/>
      <c r="J88" s="113"/>
      <c r="K88" s="113"/>
      <c r="L88" s="114"/>
    </row>
    <row r="89" spans="2:12" ht="15.75" thickBot="1">
      <c r="B89" s="69" t="s">
        <v>35</v>
      </c>
      <c r="C89" s="109" t="s">
        <v>23</v>
      </c>
      <c r="D89" s="110"/>
      <c r="E89" s="109" t="s">
        <v>24</v>
      </c>
      <c r="F89" s="111"/>
      <c r="G89" s="109" t="s">
        <v>25</v>
      </c>
      <c r="H89" s="110"/>
      <c r="I89" s="111" t="s">
        <v>26</v>
      </c>
      <c r="J89" s="110"/>
      <c r="K89" s="111" t="s">
        <v>36</v>
      </c>
      <c r="L89" s="110"/>
    </row>
    <row r="90" spans="2:12" ht="15">
      <c r="B90" s="70">
        <v>1</v>
      </c>
      <c r="C90" s="74" t="s">
        <v>37</v>
      </c>
      <c r="D90" s="72">
        <v>0.7725458592065343</v>
      </c>
      <c r="E90" s="74" t="s">
        <v>37</v>
      </c>
      <c r="F90" s="72">
        <v>0.8604845455636765</v>
      </c>
      <c r="G90" s="74" t="s">
        <v>37</v>
      </c>
      <c r="H90" s="72">
        <v>0.5827658628359426</v>
      </c>
      <c r="I90" s="74" t="s">
        <v>37</v>
      </c>
      <c r="J90" s="72">
        <v>0.5262961366529881</v>
      </c>
      <c r="K90" s="74" t="s">
        <v>37</v>
      </c>
      <c r="L90" s="72">
        <v>0.7069467867773234</v>
      </c>
    </row>
    <row r="91" spans="2:12" ht="15">
      <c r="B91" s="75">
        <v>2</v>
      </c>
      <c r="C91" s="71" t="s">
        <v>47</v>
      </c>
      <c r="D91" s="76">
        <v>0.14153896140054753</v>
      </c>
      <c r="E91" s="71" t="s">
        <v>38</v>
      </c>
      <c r="F91" s="76">
        <v>0.1050648791622168</v>
      </c>
      <c r="G91" s="71" t="s">
        <v>41</v>
      </c>
      <c r="H91" s="76">
        <v>0.3192860454436548</v>
      </c>
      <c r="I91" s="71" t="s">
        <v>41</v>
      </c>
      <c r="J91" s="76">
        <v>0.3206880482040764</v>
      </c>
      <c r="K91" s="71" t="s">
        <v>41</v>
      </c>
      <c r="L91" s="76">
        <v>0.1215153082207473</v>
      </c>
    </row>
    <row r="92" spans="2:12" ht="15">
      <c r="B92" s="75">
        <v>3</v>
      </c>
      <c r="C92" s="71" t="s">
        <v>48</v>
      </c>
      <c r="D92" s="76">
        <v>0.04064812463888206</v>
      </c>
      <c r="E92" s="71" t="s">
        <v>40</v>
      </c>
      <c r="F92" s="76">
        <v>0.022573246432315983</v>
      </c>
      <c r="G92" s="71" t="s">
        <v>44</v>
      </c>
      <c r="H92" s="76">
        <v>0.05525306699754576</v>
      </c>
      <c r="I92" s="71" t="s">
        <v>44</v>
      </c>
      <c r="J92" s="76">
        <v>0.06674099774015428</v>
      </c>
      <c r="K92" s="71" t="s">
        <v>47</v>
      </c>
      <c r="L92" s="76">
        <v>0.058930006326773615</v>
      </c>
    </row>
    <row r="93" spans="2:12" ht="15">
      <c r="B93" s="75">
        <v>4</v>
      </c>
      <c r="C93" s="83" t="s">
        <v>40</v>
      </c>
      <c r="D93" s="77">
        <v>0.026094674586441734</v>
      </c>
      <c r="E93" s="71" t="s">
        <v>48</v>
      </c>
      <c r="F93" s="76">
        <v>0.006483179481192279</v>
      </c>
      <c r="G93" s="71" t="s">
        <v>38</v>
      </c>
      <c r="H93" s="76">
        <v>0.036927937304642895</v>
      </c>
      <c r="I93" s="71" t="s">
        <v>47</v>
      </c>
      <c r="J93" s="76">
        <v>0.05066053224409472</v>
      </c>
      <c r="K93" s="71" t="s">
        <v>38</v>
      </c>
      <c r="L93" s="76">
        <v>0.04558225875052392</v>
      </c>
    </row>
    <row r="94" spans="2:12" ht="15.75" thickBot="1">
      <c r="B94" s="23">
        <v>5</v>
      </c>
      <c r="C94" s="78" t="s">
        <v>44</v>
      </c>
      <c r="D94" s="79">
        <v>0.010679129056334653</v>
      </c>
      <c r="E94" s="80" t="s">
        <v>42</v>
      </c>
      <c r="F94" s="82">
        <v>0.0053941493605985154</v>
      </c>
      <c r="G94" s="80" t="s">
        <v>40</v>
      </c>
      <c r="H94" s="82">
        <v>0.005510001781450877</v>
      </c>
      <c r="I94" s="80" t="s">
        <v>48</v>
      </c>
      <c r="J94" s="82">
        <v>0.017748002667782856</v>
      </c>
      <c r="K94" s="80" t="s">
        <v>44</v>
      </c>
      <c r="L94" s="82">
        <v>0.02680565020633141</v>
      </c>
    </row>
    <row r="95" spans="2:12" ht="15">
      <c r="B95" s="84"/>
      <c r="C95" s="64" t="s">
        <v>21</v>
      </c>
      <c r="D95" s="85"/>
      <c r="E95" s="86"/>
      <c r="F95" s="85"/>
      <c r="G95" s="86"/>
      <c r="H95" s="85"/>
      <c r="I95" s="86"/>
      <c r="J95" s="85"/>
      <c r="K95" s="86"/>
      <c r="L95" s="87"/>
    </row>
    <row r="96" ht="15.75" thickBot="1"/>
    <row r="97" spans="3:12" ht="15.75" thickBot="1">
      <c r="C97" s="112">
        <v>2014</v>
      </c>
      <c r="D97" s="113"/>
      <c r="E97" s="113"/>
      <c r="F97" s="113"/>
      <c r="G97" s="113"/>
      <c r="H97" s="113"/>
      <c r="I97" s="113"/>
      <c r="J97" s="113"/>
      <c r="K97" s="113"/>
      <c r="L97" s="114"/>
    </row>
    <row r="98" spans="2:12" ht="15.75" thickBot="1">
      <c r="B98" s="69" t="s">
        <v>35</v>
      </c>
      <c r="C98" s="109" t="s">
        <v>23</v>
      </c>
      <c r="D98" s="110"/>
      <c r="E98" s="109" t="s">
        <v>24</v>
      </c>
      <c r="F98" s="111"/>
      <c r="G98" s="109" t="s">
        <v>25</v>
      </c>
      <c r="H98" s="110"/>
      <c r="I98" s="111" t="s">
        <v>26</v>
      </c>
      <c r="J98" s="110"/>
      <c r="K98" s="111" t="s">
        <v>36</v>
      </c>
      <c r="L98" s="110"/>
    </row>
    <row r="99" spans="2:12" ht="15">
      <c r="B99" s="70">
        <v>1</v>
      </c>
      <c r="C99" s="74" t="s">
        <v>37</v>
      </c>
      <c r="D99" s="72">
        <v>0.734647734671726</v>
      </c>
      <c r="E99" s="74" t="s">
        <v>37</v>
      </c>
      <c r="F99" s="72">
        <v>0.4959525241123232</v>
      </c>
      <c r="G99" s="74" t="s">
        <v>37</v>
      </c>
      <c r="H99" s="72">
        <v>0.5510512833022707</v>
      </c>
      <c r="I99" s="74" t="s">
        <v>37</v>
      </c>
      <c r="J99" s="72">
        <v>0.6442130103109708</v>
      </c>
      <c r="K99" s="74" t="s">
        <v>37</v>
      </c>
      <c r="L99" s="72">
        <v>0.6038683658321041</v>
      </c>
    </row>
    <row r="100" spans="2:12" ht="15">
      <c r="B100" s="75">
        <v>2</v>
      </c>
      <c r="C100" s="71" t="s">
        <v>49</v>
      </c>
      <c r="D100" s="76">
        <v>0.1959472493830603</v>
      </c>
      <c r="E100" s="71" t="s">
        <v>49</v>
      </c>
      <c r="F100" s="76">
        <v>0.33176287515313285</v>
      </c>
      <c r="G100" s="71" t="s">
        <v>49</v>
      </c>
      <c r="H100" s="76">
        <v>0.1858206695559749</v>
      </c>
      <c r="I100" s="71" t="s">
        <v>49</v>
      </c>
      <c r="J100" s="76">
        <v>0.21301837232859716</v>
      </c>
      <c r="K100" s="71" t="s">
        <v>49</v>
      </c>
      <c r="L100" s="76">
        <v>0.23458430003483</v>
      </c>
    </row>
    <row r="101" spans="2:12" ht="15">
      <c r="B101" s="75">
        <v>3</v>
      </c>
      <c r="C101" s="71" t="s">
        <v>44</v>
      </c>
      <c r="D101" s="76">
        <v>0.06815654095098374</v>
      </c>
      <c r="E101" s="71" t="s">
        <v>38</v>
      </c>
      <c r="F101" s="76">
        <v>0.08786763875929243</v>
      </c>
      <c r="G101" s="71" t="s">
        <v>44</v>
      </c>
      <c r="H101" s="76">
        <v>0.12558520766017894</v>
      </c>
      <c r="I101" s="71" t="s">
        <v>44</v>
      </c>
      <c r="J101" s="76">
        <v>0.07031460942879975</v>
      </c>
      <c r="K101" s="71" t="s">
        <v>44</v>
      </c>
      <c r="L101" s="76">
        <v>0.07515537705828916</v>
      </c>
    </row>
    <row r="102" spans="2:12" ht="15">
      <c r="B102" s="75">
        <v>4</v>
      </c>
      <c r="C102" s="83" t="s">
        <v>50</v>
      </c>
      <c r="D102" s="77" t="s">
        <v>50</v>
      </c>
      <c r="E102" s="71" t="s">
        <v>44</v>
      </c>
      <c r="F102" s="76">
        <v>0.0457494704229828</v>
      </c>
      <c r="G102" s="71" t="s">
        <v>38</v>
      </c>
      <c r="H102" s="76">
        <v>0.10911579484558459</v>
      </c>
      <c r="I102" s="71" t="s">
        <v>38</v>
      </c>
      <c r="J102" s="76">
        <v>0.06442583864921012</v>
      </c>
      <c r="K102" s="71" t="s">
        <v>38</v>
      </c>
      <c r="L102" s="76">
        <v>0.06751562596080864</v>
      </c>
    </row>
    <row r="103" spans="2:12" ht="15.75" thickBot="1">
      <c r="B103" s="23">
        <v>5</v>
      </c>
      <c r="C103" s="78" t="s">
        <v>50</v>
      </c>
      <c r="D103" s="79" t="s">
        <v>50</v>
      </c>
      <c r="E103" s="80" t="s">
        <v>39</v>
      </c>
      <c r="F103" s="82">
        <v>0.02801716966821839</v>
      </c>
      <c r="G103" s="80" t="s">
        <v>40</v>
      </c>
      <c r="H103" s="82">
        <v>0.021886402535230005</v>
      </c>
      <c r="I103" s="80" t="s">
        <v>42</v>
      </c>
      <c r="J103" s="82">
        <v>0.0024388785520605095</v>
      </c>
      <c r="K103" s="80" t="s">
        <v>39</v>
      </c>
      <c r="L103" s="82">
        <v>0.008567523988273765</v>
      </c>
    </row>
    <row r="104" spans="2:12" ht="15">
      <c r="B104" s="84"/>
      <c r="C104" s="64" t="s">
        <v>21</v>
      </c>
      <c r="D104" s="85"/>
      <c r="E104" s="86"/>
      <c r="F104" s="85"/>
      <c r="G104" s="86"/>
      <c r="H104" s="85"/>
      <c r="I104" s="86"/>
      <c r="J104" s="85"/>
      <c r="K104" s="86"/>
      <c r="L104" s="87"/>
    </row>
    <row r="105" ht="15.75" thickBot="1"/>
    <row r="106" spans="3:12" ht="15.75" thickBot="1">
      <c r="C106" s="112" t="s">
        <v>51</v>
      </c>
      <c r="D106" s="113"/>
      <c r="E106" s="113"/>
      <c r="F106" s="113"/>
      <c r="G106" s="113"/>
      <c r="H106" s="113"/>
      <c r="I106" s="113"/>
      <c r="J106" s="113"/>
      <c r="K106" s="113"/>
      <c r="L106" s="114"/>
    </row>
    <row r="107" spans="2:12" s="49" customFormat="1" ht="15.75" thickBot="1">
      <c r="B107" s="69" t="s">
        <v>35</v>
      </c>
      <c r="C107" s="109" t="s">
        <v>23</v>
      </c>
      <c r="D107" s="110"/>
      <c r="E107" s="109" t="s">
        <v>24</v>
      </c>
      <c r="F107" s="111"/>
      <c r="G107" s="109" t="s">
        <v>25</v>
      </c>
      <c r="H107" s="110"/>
      <c r="I107" s="111" t="s">
        <v>26</v>
      </c>
      <c r="J107" s="110"/>
      <c r="K107" s="111" t="s">
        <v>36</v>
      </c>
      <c r="L107" s="110"/>
    </row>
    <row r="108" spans="2:12" ht="15">
      <c r="B108" s="70">
        <v>1</v>
      </c>
      <c r="C108" s="74" t="s">
        <v>47</v>
      </c>
      <c r="D108" s="72">
        <v>0.5027117889417502</v>
      </c>
      <c r="E108" s="74" t="s">
        <v>37</v>
      </c>
      <c r="F108" s="72">
        <v>0.513520130377809</v>
      </c>
      <c r="G108" s="74" t="s">
        <v>37</v>
      </c>
      <c r="H108" s="72">
        <v>0.48726825042521066</v>
      </c>
      <c r="I108" s="74" t="s">
        <v>37</v>
      </c>
      <c r="J108" s="72">
        <v>0.7199420251557812</v>
      </c>
      <c r="K108" s="74" t="s">
        <v>37</v>
      </c>
      <c r="L108" s="72">
        <v>0.5174812555179475</v>
      </c>
    </row>
    <row r="109" spans="2:12" ht="15">
      <c r="B109" s="75">
        <v>2</v>
      </c>
      <c r="C109" s="71" t="s">
        <v>37</v>
      </c>
      <c r="D109" s="76">
        <v>0.3441899617916887</v>
      </c>
      <c r="E109" s="71" t="s">
        <v>47</v>
      </c>
      <c r="F109" s="76">
        <v>0.17646658577746124</v>
      </c>
      <c r="G109" s="71" t="s">
        <v>44</v>
      </c>
      <c r="H109" s="76">
        <v>0.17031183184526202</v>
      </c>
      <c r="I109" s="71" t="s">
        <v>44</v>
      </c>
      <c r="J109" s="76">
        <v>0.11455038383121253</v>
      </c>
      <c r="K109" s="71" t="s">
        <v>44</v>
      </c>
      <c r="L109" s="76">
        <v>0.1329859089689518</v>
      </c>
    </row>
    <row r="110" spans="2:12" ht="15">
      <c r="B110" s="75">
        <v>3</v>
      </c>
      <c r="C110" s="71" t="s">
        <v>44</v>
      </c>
      <c r="D110" s="76">
        <v>0.04816657429207019</v>
      </c>
      <c r="E110" s="71" t="s">
        <v>44</v>
      </c>
      <c r="F110" s="76">
        <v>0.15054247355771558</v>
      </c>
      <c r="G110" s="71" t="s">
        <v>52</v>
      </c>
      <c r="H110" s="76">
        <v>0.11645435532484735</v>
      </c>
      <c r="I110" s="71" t="s">
        <v>53</v>
      </c>
      <c r="J110" s="76">
        <v>0.04671645435645265</v>
      </c>
      <c r="K110" s="71" t="s">
        <v>47</v>
      </c>
      <c r="L110" s="76">
        <v>0.12834030090735676</v>
      </c>
    </row>
    <row r="111" spans="2:12" ht="15">
      <c r="B111" s="75">
        <v>4</v>
      </c>
      <c r="C111" s="71" t="s">
        <v>38</v>
      </c>
      <c r="D111" s="76">
        <v>0.03128994854736222</v>
      </c>
      <c r="E111" s="71" t="s">
        <v>53</v>
      </c>
      <c r="F111" s="76">
        <v>0.0959539626951648</v>
      </c>
      <c r="G111" s="71" t="s">
        <v>53</v>
      </c>
      <c r="H111" s="76">
        <v>0.09319927484961454</v>
      </c>
      <c r="I111" s="71" t="s">
        <v>52</v>
      </c>
      <c r="J111" s="76">
        <v>0.0418210091846322</v>
      </c>
      <c r="K111" s="71" t="s">
        <v>53</v>
      </c>
      <c r="L111" s="76">
        <v>0.06813905404897952</v>
      </c>
    </row>
    <row r="112" spans="2:12" ht="15.75" thickBot="1">
      <c r="B112" s="23">
        <v>5</v>
      </c>
      <c r="C112" s="80" t="s">
        <v>54</v>
      </c>
      <c r="D112" s="82">
        <v>0.025183496530341395</v>
      </c>
      <c r="E112" s="80" t="s">
        <v>40</v>
      </c>
      <c r="F112" s="82">
        <v>0.015427108352106568</v>
      </c>
      <c r="G112" s="80" t="s">
        <v>49</v>
      </c>
      <c r="H112" s="82">
        <v>0.06839979371894774</v>
      </c>
      <c r="I112" s="80" t="s">
        <v>49</v>
      </c>
      <c r="J112" s="82">
        <v>0.03804728680482039</v>
      </c>
      <c r="K112" s="80" t="s">
        <v>52</v>
      </c>
      <c r="L112" s="82">
        <v>0.05317943227558284</v>
      </c>
    </row>
    <row r="113" spans="2:12" ht="15">
      <c r="B113" s="84"/>
      <c r="C113" s="64" t="s">
        <v>21</v>
      </c>
      <c r="D113" s="85"/>
      <c r="E113" s="86"/>
      <c r="F113" s="85"/>
      <c r="G113" s="86"/>
      <c r="H113" s="85"/>
      <c r="I113" s="86"/>
      <c r="J113" s="85"/>
      <c r="K113" s="86"/>
      <c r="L113" s="87"/>
    </row>
    <row r="114" ht="15.75" thickBot="1"/>
    <row r="115" spans="3:12" ht="15.75" thickBot="1">
      <c r="C115" s="112" t="s">
        <v>55</v>
      </c>
      <c r="D115" s="113"/>
      <c r="E115" s="113"/>
      <c r="F115" s="113"/>
      <c r="G115" s="113"/>
      <c r="H115" s="113"/>
      <c r="I115" s="113"/>
      <c r="J115" s="113"/>
      <c r="K115" s="113"/>
      <c r="L115" s="114"/>
    </row>
    <row r="116" spans="2:12" s="49" customFormat="1" ht="15.75" thickBot="1">
      <c r="B116" s="69" t="s">
        <v>35</v>
      </c>
      <c r="C116" s="109" t="s">
        <v>23</v>
      </c>
      <c r="D116" s="110"/>
      <c r="E116" s="109" t="s">
        <v>24</v>
      </c>
      <c r="F116" s="111"/>
      <c r="G116" s="109" t="s">
        <v>25</v>
      </c>
      <c r="H116" s="110"/>
      <c r="I116" s="111" t="s">
        <v>26</v>
      </c>
      <c r="J116" s="110"/>
      <c r="K116" s="111" t="s">
        <v>36</v>
      </c>
      <c r="L116" s="110"/>
    </row>
    <row r="117" spans="2:12" ht="15">
      <c r="B117" s="70">
        <v>1</v>
      </c>
      <c r="C117" s="74" t="s">
        <v>37</v>
      </c>
      <c r="D117" s="72">
        <v>0.906</v>
      </c>
      <c r="E117" s="74" t="s">
        <v>37</v>
      </c>
      <c r="F117" s="72">
        <v>0.7370273238832937</v>
      </c>
      <c r="G117" s="74" t="s">
        <v>37</v>
      </c>
      <c r="H117" s="72">
        <v>0.7916868358542875</v>
      </c>
      <c r="I117" s="74" t="s">
        <v>37</v>
      </c>
      <c r="J117" s="72">
        <v>0.4929034468972214</v>
      </c>
      <c r="K117" s="74" t="s">
        <v>37</v>
      </c>
      <c r="L117" s="72">
        <v>0.6446033196302978</v>
      </c>
    </row>
    <row r="118" spans="2:12" ht="15">
      <c r="B118" s="75">
        <v>2</v>
      </c>
      <c r="C118" s="71" t="s">
        <v>52</v>
      </c>
      <c r="D118" s="76">
        <v>0.064</v>
      </c>
      <c r="E118" s="71" t="s">
        <v>49</v>
      </c>
      <c r="F118" s="76">
        <v>0.16244234815996964</v>
      </c>
      <c r="G118" s="71" t="s">
        <v>49</v>
      </c>
      <c r="H118" s="76">
        <v>0.060321460614456805</v>
      </c>
      <c r="I118" s="71" t="s">
        <v>44</v>
      </c>
      <c r="J118" s="76">
        <v>0.1370762772367707</v>
      </c>
      <c r="K118" s="71" t="s">
        <v>44</v>
      </c>
      <c r="L118" s="76">
        <v>0.08060012725695563</v>
      </c>
    </row>
    <row r="119" spans="2:12" ht="15">
      <c r="B119" s="75">
        <v>3</v>
      </c>
      <c r="C119" s="71" t="s">
        <v>38</v>
      </c>
      <c r="D119" s="76">
        <v>0.011</v>
      </c>
      <c r="E119" s="71" t="s">
        <v>40</v>
      </c>
      <c r="F119" s="76">
        <v>0.061309721770867895</v>
      </c>
      <c r="G119" s="71" t="s">
        <v>38</v>
      </c>
      <c r="H119" s="76">
        <v>0.029016943223748405</v>
      </c>
      <c r="I119" s="71" t="s">
        <v>47</v>
      </c>
      <c r="J119" s="76">
        <v>0.12168375360539167</v>
      </c>
      <c r="K119" s="71" t="s">
        <v>47</v>
      </c>
      <c r="L119" s="76">
        <v>0.06479946080035622</v>
      </c>
    </row>
    <row r="120" spans="2:12" ht="15">
      <c r="B120" s="75">
        <v>4</v>
      </c>
      <c r="C120" s="71" t="s">
        <v>39</v>
      </c>
      <c r="D120" s="76">
        <v>0.01</v>
      </c>
      <c r="E120" s="71" t="s">
        <v>42</v>
      </c>
      <c r="F120" s="76">
        <v>0.023659834336681427</v>
      </c>
      <c r="G120" s="71" t="s">
        <v>44</v>
      </c>
      <c r="H120" s="76">
        <v>0.027243499836233497</v>
      </c>
      <c r="I120" s="71" t="s">
        <v>56</v>
      </c>
      <c r="J120" s="76">
        <v>0.07916155010423509</v>
      </c>
      <c r="K120" s="71" t="s">
        <v>56</v>
      </c>
      <c r="L120" s="76">
        <v>0.04817758550000669</v>
      </c>
    </row>
    <row r="121" spans="2:12" ht="15.75" thickBot="1">
      <c r="B121" s="23">
        <v>5</v>
      </c>
      <c r="C121" s="80" t="s">
        <v>42</v>
      </c>
      <c r="D121" s="82">
        <v>0.005</v>
      </c>
      <c r="E121" s="80" t="s">
        <v>38</v>
      </c>
      <c r="F121" s="82">
        <v>0.011429939049804156</v>
      </c>
      <c r="G121" s="80" t="s">
        <v>57</v>
      </c>
      <c r="H121" s="82">
        <v>0.022920489633690734</v>
      </c>
      <c r="I121" s="80" t="s">
        <v>41</v>
      </c>
      <c r="J121" s="82">
        <v>0.04546363195019562</v>
      </c>
      <c r="K121" s="80" t="s">
        <v>49</v>
      </c>
      <c r="L121" s="82">
        <v>0.03497741371528264</v>
      </c>
    </row>
    <row r="122" spans="2:12" ht="15">
      <c r="B122" s="84"/>
      <c r="C122" s="64" t="s">
        <v>21</v>
      </c>
      <c r="D122" s="85"/>
      <c r="E122" s="86"/>
      <c r="F122" s="85"/>
      <c r="G122" s="86"/>
      <c r="H122" s="85"/>
      <c r="I122" s="86"/>
      <c r="J122" s="85"/>
      <c r="K122" s="86"/>
      <c r="L122" s="87"/>
    </row>
    <row r="123" ht="15.75" thickBot="1"/>
    <row r="124" spans="3:12" ht="15.75" thickBot="1">
      <c r="C124" s="112" t="s">
        <v>58</v>
      </c>
      <c r="D124" s="113"/>
      <c r="E124" s="113"/>
      <c r="F124" s="113"/>
      <c r="G124" s="113"/>
      <c r="H124" s="113"/>
      <c r="I124" s="113"/>
      <c r="J124" s="113"/>
      <c r="K124" s="113"/>
      <c r="L124" s="114"/>
    </row>
    <row r="125" spans="2:12" s="49" customFormat="1" ht="15.75" thickBot="1">
      <c r="B125" s="69" t="s">
        <v>35</v>
      </c>
      <c r="C125" s="109" t="s">
        <v>23</v>
      </c>
      <c r="D125" s="110"/>
      <c r="E125" s="109" t="s">
        <v>24</v>
      </c>
      <c r="F125" s="110"/>
      <c r="G125" s="109" t="s">
        <v>25</v>
      </c>
      <c r="H125" s="110"/>
      <c r="I125" s="109" t="s">
        <v>26</v>
      </c>
      <c r="J125" s="110"/>
      <c r="K125" s="111" t="s">
        <v>36</v>
      </c>
      <c r="L125" s="110"/>
    </row>
    <row r="126" spans="2:12" ht="15">
      <c r="B126" s="70">
        <v>1</v>
      </c>
      <c r="C126" s="71" t="s">
        <v>37</v>
      </c>
      <c r="D126" s="73">
        <v>0.8457008614900912</v>
      </c>
      <c r="E126" s="71" t="s">
        <v>37</v>
      </c>
      <c r="F126" s="73">
        <v>0.8998922718891782</v>
      </c>
      <c r="G126" s="71" t="s">
        <v>37</v>
      </c>
      <c r="H126" s="73">
        <v>0.9713960032771702</v>
      </c>
      <c r="I126" s="71" t="s">
        <v>37</v>
      </c>
      <c r="J126" s="73">
        <v>0.63724827518063</v>
      </c>
      <c r="K126" s="74" t="s">
        <v>37</v>
      </c>
      <c r="L126" s="72">
        <v>0.8385</v>
      </c>
    </row>
    <row r="127" spans="2:12" ht="15">
      <c r="B127" s="75">
        <v>2</v>
      </c>
      <c r="C127" s="71" t="s">
        <v>49</v>
      </c>
      <c r="D127" s="73">
        <v>0.036657365344991324</v>
      </c>
      <c r="E127" s="71" t="s">
        <v>40</v>
      </c>
      <c r="F127" s="73">
        <v>0.035991590646990174</v>
      </c>
      <c r="G127" s="71" t="s">
        <v>40</v>
      </c>
      <c r="H127" s="73">
        <v>0.015894817452925838</v>
      </c>
      <c r="I127" s="71" t="s">
        <v>52</v>
      </c>
      <c r="J127" s="73">
        <v>0.31245567534986307</v>
      </c>
      <c r="K127" s="71" t="s">
        <v>52</v>
      </c>
      <c r="L127" s="76">
        <v>0.0957</v>
      </c>
    </row>
    <row r="128" spans="2:12" ht="15">
      <c r="B128" s="75">
        <v>3</v>
      </c>
      <c r="C128" s="71" t="s">
        <v>52</v>
      </c>
      <c r="D128" s="73">
        <v>0.029644322029549315</v>
      </c>
      <c r="E128" s="71" t="s">
        <v>52</v>
      </c>
      <c r="F128" s="73">
        <v>0.03271065248016353</v>
      </c>
      <c r="G128" s="71" t="s">
        <v>52</v>
      </c>
      <c r="H128" s="73">
        <v>0.008139147624483879</v>
      </c>
      <c r="I128" s="71" t="s">
        <v>59</v>
      </c>
      <c r="J128" s="73">
        <v>0.01820822591245348</v>
      </c>
      <c r="K128" s="71" t="s">
        <v>40</v>
      </c>
      <c r="L128" s="76">
        <v>0.016922136333598018</v>
      </c>
    </row>
    <row r="129" spans="2:12" ht="15">
      <c r="B129" s="75">
        <v>4</v>
      </c>
      <c r="C129" s="71" t="s">
        <v>60</v>
      </c>
      <c r="D129" s="73">
        <v>0.029122918323194212</v>
      </c>
      <c r="E129" s="71" t="s">
        <v>39</v>
      </c>
      <c r="F129" s="73">
        <v>0.0199735082073628</v>
      </c>
      <c r="G129" s="71" t="s">
        <v>38</v>
      </c>
      <c r="H129" s="73">
        <v>0.0028836631080987767</v>
      </c>
      <c r="I129" s="71" t="s">
        <v>39</v>
      </c>
      <c r="J129" s="73">
        <v>0.014956874874426384</v>
      </c>
      <c r="K129" s="71" t="s">
        <v>39</v>
      </c>
      <c r="L129" s="76">
        <v>0.009412599318527826</v>
      </c>
    </row>
    <row r="130" spans="2:12" ht="15.75" thickBot="1">
      <c r="B130" s="23">
        <v>5</v>
      </c>
      <c r="C130" s="80" t="s">
        <v>53</v>
      </c>
      <c r="D130" s="81">
        <v>0.01812737309025862</v>
      </c>
      <c r="E130" s="80" t="s">
        <v>38</v>
      </c>
      <c r="F130" s="81">
        <v>0.010796333446125586</v>
      </c>
      <c r="G130" s="80" t="s">
        <v>42</v>
      </c>
      <c r="H130" s="81">
        <v>0.0016863685373212718</v>
      </c>
      <c r="I130" s="80" t="s">
        <v>40</v>
      </c>
      <c r="J130" s="81">
        <v>0.014465461737538663</v>
      </c>
      <c r="K130" s="80" t="s">
        <v>59</v>
      </c>
      <c r="L130" s="82">
        <v>0.0076059589533359825</v>
      </c>
    </row>
    <row r="131" ht="15">
      <c r="C131" s="64" t="s">
        <v>21</v>
      </c>
    </row>
    <row r="132" ht="15.75" thickBot="1"/>
    <row r="133" spans="3:12" ht="15.75" thickBot="1">
      <c r="C133" s="112" t="s">
        <v>61</v>
      </c>
      <c r="D133" s="113"/>
      <c r="E133" s="113"/>
      <c r="F133" s="113"/>
      <c r="G133" s="113"/>
      <c r="H133" s="113"/>
      <c r="I133" s="113"/>
      <c r="J133" s="113"/>
      <c r="K133" s="113"/>
      <c r="L133" s="114"/>
    </row>
    <row r="134" spans="2:12" s="49" customFormat="1" ht="15.75" thickBot="1">
      <c r="B134" s="69" t="s">
        <v>35</v>
      </c>
      <c r="C134" s="109" t="s">
        <v>23</v>
      </c>
      <c r="D134" s="110"/>
      <c r="E134" s="109" t="s">
        <v>24</v>
      </c>
      <c r="F134" s="111"/>
      <c r="G134" s="109" t="s">
        <v>25</v>
      </c>
      <c r="H134" s="110"/>
      <c r="I134" s="111" t="s">
        <v>26</v>
      </c>
      <c r="J134" s="110"/>
      <c r="K134" s="111" t="s">
        <v>36</v>
      </c>
      <c r="L134" s="110"/>
    </row>
    <row r="135" spans="2:12" ht="15">
      <c r="B135" s="70">
        <v>1</v>
      </c>
      <c r="C135" s="71" t="s">
        <v>52</v>
      </c>
      <c r="D135" s="88">
        <v>34.53</v>
      </c>
      <c r="E135" s="71" t="s">
        <v>37</v>
      </c>
      <c r="F135" s="89">
        <v>39.4</v>
      </c>
      <c r="G135" s="71" t="s">
        <v>37</v>
      </c>
      <c r="H135" s="88">
        <v>76.33</v>
      </c>
      <c r="I135" s="90" t="s">
        <v>37</v>
      </c>
      <c r="J135" s="88">
        <v>78.73</v>
      </c>
      <c r="K135" s="90" t="s">
        <v>37</v>
      </c>
      <c r="L135" s="91">
        <v>47.44642295835201</v>
      </c>
    </row>
    <row r="136" spans="2:12" ht="15">
      <c r="B136" s="75">
        <v>2</v>
      </c>
      <c r="C136" s="71" t="s">
        <v>62</v>
      </c>
      <c r="D136" s="88">
        <v>12.29</v>
      </c>
      <c r="E136" s="71" t="s">
        <v>52</v>
      </c>
      <c r="F136" s="89">
        <v>31.34</v>
      </c>
      <c r="G136" s="71" t="s">
        <v>49</v>
      </c>
      <c r="H136" s="88">
        <v>6.17</v>
      </c>
      <c r="I136" s="90" t="s">
        <v>60</v>
      </c>
      <c r="J136" s="88">
        <v>7.4</v>
      </c>
      <c r="K136" s="90" t="s">
        <v>52</v>
      </c>
      <c r="L136" s="91">
        <v>15.700611316200305</v>
      </c>
    </row>
    <row r="137" spans="2:12" ht="15">
      <c r="B137" s="75">
        <v>3</v>
      </c>
      <c r="C137" s="71" t="s">
        <v>39</v>
      </c>
      <c r="D137" s="88">
        <v>8.63</v>
      </c>
      <c r="E137" s="71" t="s">
        <v>60</v>
      </c>
      <c r="F137" s="89">
        <v>8.13</v>
      </c>
      <c r="G137" s="71" t="s">
        <v>60</v>
      </c>
      <c r="H137" s="88">
        <v>5.6</v>
      </c>
      <c r="I137" s="90" t="s">
        <v>63</v>
      </c>
      <c r="J137" s="88">
        <v>5.98</v>
      </c>
      <c r="K137" s="90" t="s">
        <v>60</v>
      </c>
      <c r="L137" s="91">
        <v>7.413063234418633</v>
      </c>
    </row>
    <row r="138" spans="2:12" ht="15">
      <c r="B138" s="75">
        <v>4</v>
      </c>
      <c r="C138" s="71" t="s">
        <v>60</v>
      </c>
      <c r="D138" s="88">
        <v>8.06</v>
      </c>
      <c r="E138" s="71" t="s">
        <v>64</v>
      </c>
      <c r="F138" s="89">
        <v>7.41</v>
      </c>
      <c r="G138" s="71" t="s">
        <v>63</v>
      </c>
      <c r="H138" s="88">
        <v>5.59</v>
      </c>
      <c r="I138" s="90" t="s">
        <v>47</v>
      </c>
      <c r="J138" s="88">
        <v>2.38</v>
      </c>
      <c r="K138" s="90" t="s">
        <v>63</v>
      </c>
      <c r="L138" s="91">
        <v>5.9848861153878</v>
      </c>
    </row>
    <row r="139" spans="2:12" ht="15.75" thickBot="1">
      <c r="B139" s="23">
        <v>5</v>
      </c>
      <c r="C139" s="80" t="s">
        <v>63</v>
      </c>
      <c r="D139" s="92">
        <v>7.45</v>
      </c>
      <c r="E139" s="80" t="s">
        <v>47</v>
      </c>
      <c r="F139" s="93">
        <v>5.79</v>
      </c>
      <c r="G139" s="80" t="s">
        <v>39</v>
      </c>
      <c r="H139" s="92">
        <v>1.75</v>
      </c>
      <c r="I139" s="94" t="s">
        <v>38</v>
      </c>
      <c r="J139" s="92">
        <v>1.93</v>
      </c>
      <c r="K139" s="94" t="s">
        <v>62</v>
      </c>
      <c r="L139" s="95">
        <v>4.053272615895956</v>
      </c>
    </row>
    <row r="140" ht="15">
      <c r="C140" s="64" t="s">
        <v>21</v>
      </c>
    </row>
    <row r="141" ht="15.75" thickBot="1"/>
    <row r="142" spans="3:12" ht="15.75" thickBot="1">
      <c r="C142" s="112" t="s">
        <v>65</v>
      </c>
      <c r="D142" s="113"/>
      <c r="E142" s="113"/>
      <c r="F142" s="113"/>
      <c r="G142" s="113"/>
      <c r="H142" s="113"/>
      <c r="I142" s="113"/>
      <c r="J142" s="113"/>
      <c r="K142" s="113"/>
      <c r="L142" s="114"/>
    </row>
    <row r="143" spans="2:12" s="49" customFormat="1" ht="15.75" thickBot="1">
      <c r="B143" s="69" t="s">
        <v>35</v>
      </c>
      <c r="C143" s="109" t="s">
        <v>23</v>
      </c>
      <c r="D143" s="110"/>
      <c r="E143" s="109" t="s">
        <v>24</v>
      </c>
      <c r="F143" s="111"/>
      <c r="G143" s="109" t="s">
        <v>25</v>
      </c>
      <c r="H143" s="110"/>
      <c r="I143" s="111" t="s">
        <v>26</v>
      </c>
      <c r="J143" s="110"/>
      <c r="K143" s="111" t="s">
        <v>36</v>
      </c>
      <c r="L143" s="110"/>
    </row>
    <row r="144" spans="2:12" ht="15">
      <c r="B144" s="70">
        <v>1</v>
      </c>
      <c r="C144" s="71" t="s">
        <v>41</v>
      </c>
      <c r="D144" s="88">
        <v>59.01</v>
      </c>
      <c r="E144" s="71" t="s">
        <v>37</v>
      </c>
      <c r="F144" s="89">
        <v>70.22</v>
      </c>
      <c r="G144" s="71" t="s">
        <v>37</v>
      </c>
      <c r="H144" s="88">
        <v>52.16</v>
      </c>
      <c r="I144" s="90" t="s">
        <v>47</v>
      </c>
      <c r="J144" s="88">
        <v>22.98</v>
      </c>
      <c r="K144" s="90" t="s">
        <v>37</v>
      </c>
      <c r="L144" s="91">
        <v>33.25376473608843</v>
      </c>
    </row>
    <row r="145" spans="2:12" ht="15">
      <c r="B145" s="75">
        <v>2</v>
      </c>
      <c r="C145" s="71" t="s">
        <v>37</v>
      </c>
      <c r="D145" s="88">
        <v>21.98</v>
      </c>
      <c r="E145" s="71" t="s">
        <v>60</v>
      </c>
      <c r="F145" s="89">
        <v>8.09</v>
      </c>
      <c r="G145" s="71" t="s">
        <v>38</v>
      </c>
      <c r="H145" s="88">
        <v>20.26</v>
      </c>
      <c r="I145" s="90" t="s">
        <v>41</v>
      </c>
      <c r="J145" s="88">
        <v>11.84</v>
      </c>
      <c r="K145" s="90" t="s">
        <v>41</v>
      </c>
      <c r="L145" s="91">
        <v>29.984546805515283</v>
      </c>
    </row>
    <row r="146" spans="2:12" ht="15">
      <c r="B146" s="75">
        <v>3</v>
      </c>
      <c r="C146" s="71" t="s">
        <v>47</v>
      </c>
      <c r="D146" s="88">
        <v>11.35</v>
      </c>
      <c r="E146" s="71" t="s">
        <v>38</v>
      </c>
      <c r="F146" s="89">
        <v>6.35</v>
      </c>
      <c r="G146" s="71" t="s">
        <v>60</v>
      </c>
      <c r="H146" s="88">
        <v>10.03</v>
      </c>
      <c r="I146" s="90" t="s">
        <v>39</v>
      </c>
      <c r="J146" s="88">
        <v>10.21</v>
      </c>
      <c r="K146" s="90" t="s">
        <v>47</v>
      </c>
      <c r="L146" s="91">
        <v>10.243583234773018</v>
      </c>
    </row>
    <row r="147" spans="2:12" ht="15">
      <c r="B147" s="75">
        <v>4</v>
      </c>
      <c r="C147" s="71" t="s">
        <v>63</v>
      </c>
      <c r="D147" s="88">
        <v>2.43</v>
      </c>
      <c r="E147" s="71" t="s">
        <v>63</v>
      </c>
      <c r="F147" s="89">
        <v>3.85</v>
      </c>
      <c r="G147" s="71" t="s">
        <v>49</v>
      </c>
      <c r="H147" s="88">
        <v>8.57</v>
      </c>
      <c r="I147" s="90" t="s">
        <v>38</v>
      </c>
      <c r="J147" s="88">
        <v>10.15</v>
      </c>
      <c r="K147" s="90" t="s">
        <v>38</v>
      </c>
      <c r="L147" s="91">
        <v>6.822223213817676</v>
      </c>
    </row>
    <row r="148" spans="2:12" ht="15.75" thickBot="1">
      <c r="B148" s="23">
        <v>5</v>
      </c>
      <c r="C148" s="80" t="s">
        <v>60</v>
      </c>
      <c r="D148" s="92">
        <v>1.67</v>
      </c>
      <c r="E148" s="80" t="s">
        <v>49</v>
      </c>
      <c r="F148" s="93">
        <v>2.91</v>
      </c>
      <c r="G148" s="80" t="s">
        <v>66</v>
      </c>
      <c r="H148" s="92">
        <v>3.67</v>
      </c>
      <c r="I148" s="94" t="s">
        <v>37</v>
      </c>
      <c r="J148" s="92">
        <v>9.97</v>
      </c>
      <c r="K148" s="94" t="s">
        <v>60</v>
      </c>
      <c r="L148" s="95">
        <v>5.307529009057719</v>
      </c>
    </row>
    <row r="149" ht="15">
      <c r="C149" s="64" t="s">
        <v>21</v>
      </c>
    </row>
    <row r="150" ht="15.75" thickBot="1"/>
    <row r="151" spans="3:12" ht="15.75" thickBot="1">
      <c r="C151" s="112" t="s">
        <v>67</v>
      </c>
      <c r="D151" s="113"/>
      <c r="E151" s="113"/>
      <c r="F151" s="113"/>
      <c r="G151" s="113"/>
      <c r="H151" s="113"/>
      <c r="I151" s="113"/>
      <c r="J151" s="113"/>
      <c r="K151" s="113"/>
      <c r="L151" s="114"/>
    </row>
    <row r="152" spans="2:12" s="49" customFormat="1" ht="15.75" thickBot="1">
      <c r="B152" s="69" t="s">
        <v>35</v>
      </c>
      <c r="C152" s="109" t="s">
        <v>23</v>
      </c>
      <c r="D152" s="110"/>
      <c r="E152" s="109" t="s">
        <v>24</v>
      </c>
      <c r="F152" s="111"/>
      <c r="G152" s="109" t="s">
        <v>25</v>
      </c>
      <c r="H152" s="110"/>
      <c r="I152" s="111" t="s">
        <v>26</v>
      </c>
      <c r="J152" s="110"/>
      <c r="K152" s="111" t="s">
        <v>36</v>
      </c>
      <c r="L152" s="110"/>
    </row>
    <row r="153" spans="2:12" ht="15">
      <c r="B153" s="70">
        <v>1</v>
      </c>
      <c r="C153" s="71" t="s">
        <v>52</v>
      </c>
      <c r="D153" s="88">
        <v>60.6</v>
      </c>
      <c r="E153" s="71" t="s">
        <v>63</v>
      </c>
      <c r="F153" s="89">
        <v>26.13</v>
      </c>
      <c r="G153" s="71" t="s">
        <v>37</v>
      </c>
      <c r="H153" s="88">
        <v>38.21</v>
      </c>
      <c r="I153" s="90" t="s">
        <v>52</v>
      </c>
      <c r="J153" s="88">
        <v>48.72</v>
      </c>
      <c r="K153" s="90" t="s">
        <v>52</v>
      </c>
      <c r="L153" s="91">
        <v>49.03158369217344</v>
      </c>
    </row>
    <row r="154" spans="2:12" ht="15">
      <c r="B154" s="75">
        <v>2</v>
      </c>
      <c r="C154" s="71" t="s">
        <v>68</v>
      </c>
      <c r="D154" s="88">
        <v>13</v>
      </c>
      <c r="E154" s="71" t="s">
        <v>49</v>
      </c>
      <c r="F154" s="89">
        <v>24.86</v>
      </c>
      <c r="G154" s="71" t="s">
        <v>63</v>
      </c>
      <c r="H154" s="88">
        <v>30.23</v>
      </c>
      <c r="I154" s="90" t="s">
        <v>37</v>
      </c>
      <c r="J154" s="88">
        <v>19.17</v>
      </c>
      <c r="K154" s="90" t="s">
        <v>63</v>
      </c>
      <c r="L154" s="91">
        <v>8.514851192346143</v>
      </c>
    </row>
    <row r="155" spans="2:12" ht="15">
      <c r="B155" s="75">
        <v>3</v>
      </c>
      <c r="C155" s="71" t="s">
        <v>49</v>
      </c>
      <c r="D155" s="88">
        <v>6.26</v>
      </c>
      <c r="E155" s="71" t="s">
        <v>66</v>
      </c>
      <c r="F155" s="89">
        <v>13.17</v>
      </c>
      <c r="G155" s="71" t="s">
        <v>60</v>
      </c>
      <c r="H155" s="88">
        <v>20.03</v>
      </c>
      <c r="I155" s="90" t="s">
        <v>69</v>
      </c>
      <c r="J155" s="88">
        <v>10.89</v>
      </c>
      <c r="K155" s="90" t="s">
        <v>37</v>
      </c>
      <c r="L155" s="91">
        <v>8.195889472636344</v>
      </c>
    </row>
    <row r="156" spans="2:12" ht="15">
      <c r="B156" s="75">
        <v>4</v>
      </c>
      <c r="C156" s="71" t="s">
        <v>39</v>
      </c>
      <c r="D156" s="88">
        <v>4.59</v>
      </c>
      <c r="E156" s="71" t="s">
        <v>47</v>
      </c>
      <c r="F156" s="89">
        <v>10.37</v>
      </c>
      <c r="G156" s="71" t="s">
        <v>40</v>
      </c>
      <c r="H156" s="88">
        <v>11.53</v>
      </c>
      <c r="I156" s="90" t="s">
        <v>60</v>
      </c>
      <c r="J156" s="88">
        <v>9.53</v>
      </c>
      <c r="K156" s="90" t="s">
        <v>68</v>
      </c>
      <c r="L156" s="91">
        <v>7.310499538516482</v>
      </c>
    </row>
    <row r="157" spans="2:12" ht="15.75" thickBot="1">
      <c r="B157" s="23">
        <v>5</v>
      </c>
      <c r="C157" s="80" t="s">
        <v>63</v>
      </c>
      <c r="D157" s="92">
        <v>4.12</v>
      </c>
      <c r="E157" s="80" t="s">
        <v>52</v>
      </c>
      <c r="F157" s="93">
        <v>8.22</v>
      </c>
      <c r="G157" s="80" t="s">
        <v>49</v>
      </c>
      <c r="H157" s="92">
        <v>0</v>
      </c>
      <c r="I157" s="94" t="s">
        <v>63</v>
      </c>
      <c r="J157" s="92">
        <v>7.42</v>
      </c>
      <c r="K157" s="94" t="s">
        <v>49</v>
      </c>
      <c r="L157" s="95">
        <v>6.612678977548322</v>
      </c>
    </row>
    <row r="158" ht="15">
      <c r="C158" s="64" t="s">
        <v>21</v>
      </c>
    </row>
    <row r="159" ht="15.75" thickBot="1"/>
    <row r="160" spans="3:12" ht="15.75" thickBot="1">
      <c r="C160" s="115" t="s">
        <v>70</v>
      </c>
      <c r="D160" s="116"/>
      <c r="E160" s="116"/>
      <c r="F160" s="116"/>
      <c r="G160" s="116"/>
      <c r="H160" s="116"/>
      <c r="I160" s="116"/>
      <c r="J160" s="116"/>
      <c r="K160" s="116"/>
      <c r="L160" s="117"/>
    </row>
    <row r="161" spans="2:12" s="49" customFormat="1" ht="15.75" thickBot="1">
      <c r="B161" s="69" t="s">
        <v>35</v>
      </c>
      <c r="C161" s="109" t="s">
        <v>23</v>
      </c>
      <c r="D161" s="110"/>
      <c r="E161" s="109" t="s">
        <v>24</v>
      </c>
      <c r="F161" s="111"/>
      <c r="G161" s="109" t="s">
        <v>25</v>
      </c>
      <c r="H161" s="110"/>
      <c r="I161" s="111" t="s">
        <v>26</v>
      </c>
      <c r="J161" s="110"/>
      <c r="K161" s="111" t="s">
        <v>36</v>
      </c>
      <c r="L161" s="110"/>
    </row>
    <row r="162" spans="2:12" ht="15">
      <c r="B162" s="70">
        <v>1</v>
      </c>
      <c r="C162" s="71" t="s">
        <v>47</v>
      </c>
      <c r="D162" s="88">
        <v>32.26</v>
      </c>
      <c r="E162" s="71" t="s">
        <v>63</v>
      </c>
      <c r="F162" s="89">
        <v>23.37</v>
      </c>
      <c r="G162" s="71" t="s">
        <v>37</v>
      </c>
      <c r="H162" s="88">
        <v>31.96</v>
      </c>
      <c r="I162" s="90" t="s">
        <v>41</v>
      </c>
      <c r="J162" s="88">
        <v>41.33</v>
      </c>
      <c r="K162" s="90" t="s">
        <v>41</v>
      </c>
      <c r="L162" s="91">
        <v>27.169209493323983</v>
      </c>
    </row>
    <row r="163" spans="2:12" ht="15">
      <c r="B163" s="75">
        <v>2</v>
      </c>
      <c r="C163" s="71" t="s">
        <v>52</v>
      </c>
      <c r="D163" s="88">
        <v>13.9</v>
      </c>
      <c r="E163" s="71" t="s">
        <v>41</v>
      </c>
      <c r="F163" s="89">
        <v>19.97</v>
      </c>
      <c r="G163" s="71" t="s">
        <v>41</v>
      </c>
      <c r="H163" s="88">
        <v>26.17</v>
      </c>
      <c r="I163" s="90" t="s">
        <v>60</v>
      </c>
      <c r="J163" s="88">
        <v>19.76</v>
      </c>
      <c r="K163" s="90" t="s">
        <v>60</v>
      </c>
      <c r="L163" s="91">
        <v>12.83760157896776</v>
      </c>
    </row>
    <row r="164" spans="2:12" ht="15">
      <c r="B164" s="75">
        <v>3</v>
      </c>
      <c r="C164" s="71" t="s">
        <v>38</v>
      </c>
      <c r="D164" s="88">
        <v>9.22</v>
      </c>
      <c r="E164" s="71" t="s">
        <v>47</v>
      </c>
      <c r="F164" s="89">
        <v>12.04</v>
      </c>
      <c r="G164" s="71" t="s">
        <v>60</v>
      </c>
      <c r="H164" s="88">
        <v>15.22</v>
      </c>
      <c r="I164" s="90" t="s">
        <v>52</v>
      </c>
      <c r="J164" s="88">
        <v>13.15</v>
      </c>
      <c r="K164" s="90" t="s">
        <v>47</v>
      </c>
      <c r="L164" s="91">
        <v>11.28240333030605</v>
      </c>
    </row>
    <row r="165" spans="2:12" ht="15">
      <c r="B165" s="75">
        <v>4</v>
      </c>
      <c r="C165" s="71" t="s">
        <v>71</v>
      </c>
      <c r="D165" s="88">
        <v>6.05</v>
      </c>
      <c r="E165" s="71" t="s">
        <v>60</v>
      </c>
      <c r="F165" s="89">
        <v>10.56</v>
      </c>
      <c r="G165" s="71" t="s">
        <v>59</v>
      </c>
      <c r="H165" s="88">
        <v>13.08</v>
      </c>
      <c r="I165" s="90" t="s">
        <v>63</v>
      </c>
      <c r="J165" s="88">
        <v>11.98</v>
      </c>
      <c r="K165" s="90" t="s">
        <v>52</v>
      </c>
      <c r="L165" s="91">
        <v>11.265313797912334</v>
      </c>
    </row>
    <row r="166" spans="2:12" ht="15.75" thickBot="1">
      <c r="B166" s="23">
        <v>5</v>
      </c>
      <c r="C166" s="80" t="s">
        <v>68</v>
      </c>
      <c r="D166" s="92">
        <v>5.9</v>
      </c>
      <c r="E166" s="80" t="s">
        <v>49</v>
      </c>
      <c r="F166" s="93">
        <v>9.55</v>
      </c>
      <c r="G166" s="80" t="s">
        <v>38</v>
      </c>
      <c r="H166" s="92">
        <v>8.46</v>
      </c>
      <c r="I166" s="94" t="s">
        <v>49</v>
      </c>
      <c r="J166" s="92">
        <v>4.85</v>
      </c>
      <c r="K166" s="94" t="s">
        <v>63</v>
      </c>
      <c r="L166" s="95">
        <v>10.659350897988771</v>
      </c>
    </row>
    <row r="167" ht="15">
      <c r="C167" s="64" t="s">
        <v>21</v>
      </c>
    </row>
  </sheetData>
  <sheetProtection/>
  <mergeCells count="89">
    <mergeCell ref="C30:D30"/>
    <mergeCell ref="E30:F30"/>
    <mergeCell ref="F11:H11"/>
    <mergeCell ref="C13:D13"/>
    <mergeCell ref="E13:F13"/>
    <mergeCell ref="G13:H13"/>
    <mergeCell ref="I13:J13"/>
    <mergeCell ref="K13:L13"/>
    <mergeCell ref="G30:H30"/>
    <mergeCell ref="I30:J30"/>
    <mergeCell ref="K30:L30"/>
    <mergeCell ref="C61:L61"/>
    <mergeCell ref="C52:L52"/>
    <mergeCell ref="C53:D53"/>
    <mergeCell ref="E53:F53"/>
    <mergeCell ref="G53:H53"/>
    <mergeCell ref="I53:J53"/>
    <mergeCell ref="K53:L53"/>
    <mergeCell ref="C62:D62"/>
    <mergeCell ref="E62:F62"/>
    <mergeCell ref="G62:H62"/>
    <mergeCell ref="I62:J62"/>
    <mergeCell ref="K62:L62"/>
    <mergeCell ref="C70:L70"/>
    <mergeCell ref="C71:D71"/>
    <mergeCell ref="E71:F71"/>
    <mergeCell ref="G71:H71"/>
    <mergeCell ref="I71:J71"/>
    <mergeCell ref="K71:L71"/>
    <mergeCell ref="C79:L79"/>
    <mergeCell ref="C80:D80"/>
    <mergeCell ref="E80:F80"/>
    <mergeCell ref="G80:H80"/>
    <mergeCell ref="I80:J80"/>
    <mergeCell ref="K80:L80"/>
    <mergeCell ref="C88:L88"/>
    <mergeCell ref="C89:D89"/>
    <mergeCell ref="E89:F89"/>
    <mergeCell ref="G89:H89"/>
    <mergeCell ref="I89:J89"/>
    <mergeCell ref="K89:L89"/>
    <mergeCell ref="C97:L97"/>
    <mergeCell ref="C98:D98"/>
    <mergeCell ref="E98:F98"/>
    <mergeCell ref="G98:H98"/>
    <mergeCell ref="I98:J98"/>
    <mergeCell ref="K98:L98"/>
    <mergeCell ref="C106:L106"/>
    <mergeCell ref="C107:D107"/>
    <mergeCell ref="E107:F107"/>
    <mergeCell ref="G107:H107"/>
    <mergeCell ref="I107:J107"/>
    <mergeCell ref="K107:L107"/>
    <mergeCell ref="C115:L115"/>
    <mergeCell ref="C116:D116"/>
    <mergeCell ref="E116:F116"/>
    <mergeCell ref="G116:H116"/>
    <mergeCell ref="I116:J116"/>
    <mergeCell ref="K116:L116"/>
    <mergeCell ref="C124:L124"/>
    <mergeCell ref="C125:D125"/>
    <mergeCell ref="E125:F125"/>
    <mergeCell ref="G125:H125"/>
    <mergeCell ref="I125:J125"/>
    <mergeCell ref="K125:L125"/>
    <mergeCell ref="C133:L133"/>
    <mergeCell ref="C134:D134"/>
    <mergeCell ref="E134:F134"/>
    <mergeCell ref="G134:H134"/>
    <mergeCell ref="I134:J134"/>
    <mergeCell ref="K134:L134"/>
    <mergeCell ref="C142:L142"/>
    <mergeCell ref="C160:L160"/>
    <mergeCell ref="C143:D143"/>
    <mergeCell ref="E143:F143"/>
    <mergeCell ref="G143:H143"/>
    <mergeCell ref="I143:J143"/>
    <mergeCell ref="K143:L143"/>
    <mergeCell ref="C151:L151"/>
    <mergeCell ref="C161:D161"/>
    <mergeCell ref="E161:F161"/>
    <mergeCell ref="G161:H161"/>
    <mergeCell ref="I161:J161"/>
    <mergeCell ref="K161:L161"/>
    <mergeCell ref="C152:D152"/>
    <mergeCell ref="E152:F152"/>
    <mergeCell ref="G152:H152"/>
    <mergeCell ref="I152:J152"/>
    <mergeCell ref="K152:L152"/>
  </mergeCells>
  <printOptions/>
  <pageMargins left="0.7" right="0.7" top="0.75" bottom="0.75" header="0.3" footer="0.3"/>
  <pageSetup orientation="portrait" paperSize="9"/>
  <ignoredErrors>
    <ignoredError sqref="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2"/>
  <sheetViews>
    <sheetView showGridLines="0" zoomScalePageLayoutView="0" workbookViewId="0" topLeftCell="A1">
      <pane ySplit="12" topLeftCell="A151" activePane="bottomLeft" state="frozen"/>
      <selection pane="topLeft" activeCell="A1" sqref="A1"/>
      <selection pane="bottomLeft" activeCell="C170" sqref="C170:E17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6" customWidth="1"/>
    <col min="4" max="4" width="17.7109375" style="26" customWidth="1"/>
    <col min="5" max="5" width="21.28125" style="26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8" t="s">
        <v>15</v>
      </c>
      <c r="D10" s="119"/>
      <c r="E10" s="35" t="s">
        <v>19</v>
      </c>
    </row>
    <row r="11" ht="5.25" customHeight="1"/>
    <row r="12" spans="2:5" s="33" customFormat="1" ht="30">
      <c r="B12" s="36" t="s">
        <v>20</v>
      </c>
      <c r="C12" s="43" t="s">
        <v>72</v>
      </c>
      <c r="D12" s="44" t="s">
        <v>0</v>
      </c>
      <c r="E12" s="45" t="s">
        <v>17</v>
      </c>
    </row>
    <row r="13" spans="2:5" ht="15">
      <c r="B13" s="37">
        <v>39083</v>
      </c>
      <c r="C13" s="31">
        <v>3763469.62</v>
      </c>
      <c r="D13" s="31">
        <v>1809.992</v>
      </c>
      <c r="E13" s="32">
        <v>2079.274173587508</v>
      </c>
    </row>
    <row r="14" spans="2:5" ht="15">
      <c r="B14" s="38">
        <v>39114</v>
      </c>
      <c r="C14" s="27">
        <v>3428700</v>
      </c>
      <c r="D14" s="27">
        <v>1575</v>
      </c>
      <c r="E14" s="28">
        <v>2176.9523809523807</v>
      </c>
    </row>
    <row r="15" spans="2:5" ht="15">
      <c r="B15" s="38">
        <v>39142</v>
      </c>
      <c r="C15" s="27">
        <v>2123968.8899999997</v>
      </c>
      <c r="D15" s="27">
        <v>875</v>
      </c>
      <c r="E15" s="28">
        <v>2427.393017142857</v>
      </c>
    </row>
    <row r="16" spans="2:5" ht="15">
      <c r="B16" s="38">
        <v>39173</v>
      </c>
      <c r="C16" s="27">
        <v>1016759.4099999999</v>
      </c>
      <c r="D16" s="27">
        <v>353.24</v>
      </c>
      <c r="E16" s="28">
        <v>2878.381298833654</v>
      </c>
    </row>
    <row r="17" spans="2:5" ht="15">
      <c r="B17" s="38">
        <v>39203</v>
      </c>
      <c r="C17" s="27">
        <v>1279635.48</v>
      </c>
      <c r="D17" s="27">
        <v>425</v>
      </c>
      <c r="E17" s="28">
        <v>3010.9070117647057</v>
      </c>
    </row>
    <row r="18" spans="2:5" ht="15">
      <c r="B18" s="38">
        <v>39234</v>
      </c>
      <c r="C18" s="27">
        <v>1145800</v>
      </c>
      <c r="D18" s="27">
        <v>475</v>
      </c>
      <c r="E18" s="28">
        <v>2412.2105263157896</v>
      </c>
    </row>
    <row r="19" spans="2:5" ht="15">
      <c r="B19" s="38">
        <v>39264</v>
      </c>
      <c r="C19" s="27">
        <v>906559.41</v>
      </c>
      <c r="D19" s="27">
        <v>337.49</v>
      </c>
      <c r="E19" s="28">
        <v>2686.1815461198853</v>
      </c>
    </row>
    <row r="20" spans="2:5" ht="15">
      <c r="B20" s="38">
        <v>39295</v>
      </c>
      <c r="C20" s="27">
        <v>175020</v>
      </c>
      <c r="D20" s="27">
        <v>50</v>
      </c>
      <c r="E20" s="28">
        <v>3500.4</v>
      </c>
    </row>
    <row r="21" spans="2:5" ht="15">
      <c r="B21" s="38">
        <v>39326</v>
      </c>
      <c r="C21" s="27">
        <v>351431.82999999996</v>
      </c>
      <c r="D21" s="27">
        <v>100.78999999999999</v>
      </c>
      <c r="E21" s="28">
        <v>3486.7727949201303</v>
      </c>
    </row>
    <row r="22" spans="2:5" ht="15">
      <c r="B22" s="38">
        <v>39356</v>
      </c>
      <c r="C22" s="27">
        <v>7162800</v>
      </c>
      <c r="D22" s="27">
        <v>2050</v>
      </c>
      <c r="E22" s="28">
        <v>3494.048780487805</v>
      </c>
    </row>
    <row r="23" spans="2:5" ht="15">
      <c r="B23" s="38">
        <v>39387</v>
      </c>
      <c r="C23" s="27">
        <v>3965791.19</v>
      </c>
      <c r="D23" s="27">
        <v>925</v>
      </c>
      <c r="E23" s="28">
        <v>4287.341827027027</v>
      </c>
    </row>
    <row r="24" spans="2:5" ht="15">
      <c r="B24" s="39">
        <v>39417</v>
      </c>
      <c r="C24" s="29">
        <v>4994527.32</v>
      </c>
      <c r="D24" s="29">
        <v>1409.0720000000001</v>
      </c>
      <c r="E24" s="30">
        <v>3544.5508249401028</v>
      </c>
    </row>
    <row r="25" spans="2:5" ht="15">
      <c r="B25" s="37">
        <v>39448</v>
      </c>
      <c r="C25" s="31">
        <v>4383955.26</v>
      </c>
      <c r="D25" s="31">
        <v>1050</v>
      </c>
      <c r="E25" s="32">
        <v>4175.1954857142855</v>
      </c>
    </row>
    <row r="26" spans="2:5" ht="15">
      <c r="B26" s="38">
        <v>39479</v>
      </c>
      <c r="C26" s="27">
        <v>7095981.68</v>
      </c>
      <c r="D26" s="27">
        <v>2175</v>
      </c>
      <c r="E26" s="28">
        <v>3262.5203126436777</v>
      </c>
    </row>
    <row r="27" spans="2:5" ht="15">
      <c r="B27" s="38">
        <v>39508</v>
      </c>
      <c r="C27" s="27">
        <v>5841609.3</v>
      </c>
      <c r="D27" s="27">
        <v>1405.15</v>
      </c>
      <c r="E27" s="28">
        <v>4157.285200868235</v>
      </c>
    </row>
    <row r="28" spans="2:5" ht="15">
      <c r="B28" s="38">
        <v>39539</v>
      </c>
      <c r="C28" s="27">
        <v>1922157.52</v>
      </c>
      <c r="D28" s="27">
        <v>525</v>
      </c>
      <c r="E28" s="28">
        <v>3661.252419047619</v>
      </c>
    </row>
    <row r="29" spans="2:5" ht="15">
      <c r="B29" s="38">
        <v>39569</v>
      </c>
      <c r="C29" s="27">
        <v>1217641.68</v>
      </c>
      <c r="D29" s="27">
        <v>300</v>
      </c>
      <c r="E29" s="28">
        <v>4058.8055999999997</v>
      </c>
    </row>
    <row r="30" spans="2:5" ht="15">
      <c r="B30" s="38">
        <v>39600</v>
      </c>
      <c r="C30" s="27">
        <v>695461.24</v>
      </c>
      <c r="D30" s="27">
        <v>144.85</v>
      </c>
      <c r="E30" s="28">
        <v>4801.251225405592</v>
      </c>
    </row>
    <row r="31" spans="2:5" ht="15">
      <c r="B31" s="38">
        <v>39630</v>
      </c>
      <c r="C31" s="27">
        <v>0</v>
      </c>
      <c r="D31" s="27">
        <v>0</v>
      </c>
      <c r="E31" s="28">
        <v>0</v>
      </c>
    </row>
    <row r="32" spans="2:5" ht="15">
      <c r="B32" s="38">
        <v>39661</v>
      </c>
      <c r="C32" s="27">
        <v>417305</v>
      </c>
      <c r="D32" s="27">
        <v>100</v>
      </c>
      <c r="E32" s="28">
        <v>4173.05</v>
      </c>
    </row>
    <row r="33" spans="2:5" ht="15">
      <c r="B33" s="38">
        <v>39692</v>
      </c>
      <c r="C33" s="27">
        <v>421613</v>
      </c>
      <c r="D33" s="27">
        <v>125</v>
      </c>
      <c r="E33" s="28">
        <v>3372.904</v>
      </c>
    </row>
    <row r="34" spans="2:5" ht="15">
      <c r="B34" s="38">
        <v>39722</v>
      </c>
      <c r="C34" s="27">
        <v>955846</v>
      </c>
      <c r="D34" s="27">
        <v>268.75</v>
      </c>
      <c r="E34" s="28">
        <v>3556.6362790697676</v>
      </c>
    </row>
    <row r="35" spans="2:5" ht="15">
      <c r="B35" s="38">
        <v>39753</v>
      </c>
      <c r="C35" s="27">
        <v>2877360.77</v>
      </c>
      <c r="D35" s="27">
        <v>1176.28</v>
      </c>
      <c r="E35" s="28">
        <v>2446.1529312748667</v>
      </c>
    </row>
    <row r="36" spans="2:5" ht="15">
      <c r="B36" s="39">
        <v>39783</v>
      </c>
      <c r="C36" s="29">
        <v>4982916.470000001</v>
      </c>
      <c r="D36" s="29">
        <v>1945.1999999999998</v>
      </c>
      <c r="E36" s="30">
        <v>2561.6473730207695</v>
      </c>
    </row>
    <row r="37" spans="2:5" ht="15">
      <c r="B37" s="38">
        <v>39814</v>
      </c>
      <c r="C37" s="27">
        <v>7417856</v>
      </c>
      <c r="D37" s="27">
        <v>4000</v>
      </c>
      <c r="E37" s="28">
        <v>1854.464</v>
      </c>
    </row>
    <row r="38" spans="2:5" ht="15">
      <c r="B38" s="38">
        <v>39845</v>
      </c>
      <c r="C38" s="27">
        <v>4984535.76</v>
      </c>
      <c r="D38" s="27">
        <v>2765</v>
      </c>
      <c r="E38" s="28">
        <v>1802.7254104882456</v>
      </c>
    </row>
    <row r="39" spans="2:5" ht="15">
      <c r="B39" s="38">
        <v>39873</v>
      </c>
      <c r="C39" s="27">
        <v>5218245.51</v>
      </c>
      <c r="D39" s="27">
        <v>2800.2</v>
      </c>
      <c r="E39" s="28">
        <v>1863.5260017141632</v>
      </c>
    </row>
    <row r="40" spans="2:5" ht="15">
      <c r="B40" s="38">
        <v>39904</v>
      </c>
      <c r="C40" s="27">
        <v>2643272.88</v>
      </c>
      <c r="D40" s="27">
        <v>1300</v>
      </c>
      <c r="E40" s="28">
        <v>2033.2868307692306</v>
      </c>
    </row>
    <row r="41" spans="2:5" ht="15">
      <c r="B41" s="38">
        <v>39934</v>
      </c>
      <c r="C41" s="27">
        <v>3386621.55</v>
      </c>
      <c r="D41" s="27">
        <v>1810.5</v>
      </c>
      <c r="E41" s="28">
        <v>1870.5449047224522</v>
      </c>
    </row>
    <row r="42" spans="2:5" ht="15">
      <c r="B42" s="38">
        <v>39965</v>
      </c>
      <c r="C42" s="27">
        <v>1208793.5999999999</v>
      </c>
      <c r="D42" s="27">
        <v>607.16</v>
      </c>
      <c r="E42" s="28">
        <v>1990.8979511166742</v>
      </c>
    </row>
    <row r="43" spans="2:5" ht="15">
      <c r="B43" s="38">
        <v>39995</v>
      </c>
      <c r="C43" s="27">
        <v>1775292.15</v>
      </c>
      <c r="D43" s="27">
        <v>860</v>
      </c>
      <c r="E43" s="28">
        <v>2064.2931976744185</v>
      </c>
    </row>
    <row r="44" spans="2:5" ht="15">
      <c r="B44" s="38">
        <v>40026</v>
      </c>
      <c r="C44" s="27">
        <v>578152.4199999999</v>
      </c>
      <c r="D44" s="27">
        <v>291.91999999999996</v>
      </c>
      <c r="E44" s="28">
        <v>1980.5166483968208</v>
      </c>
    </row>
    <row r="45" spans="2:5" ht="15">
      <c r="B45" s="38">
        <v>40057</v>
      </c>
      <c r="C45" s="27">
        <v>3029067.9500000007</v>
      </c>
      <c r="D45" s="27">
        <v>1425</v>
      </c>
      <c r="E45" s="28">
        <v>2125.6617192982458</v>
      </c>
    </row>
    <row r="46" spans="2:5" ht="15">
      <c r="B46" s="38">
        <v>40087</v>
      </c>
      <c r="C46" s="27">
        <v>2920528</v>
      </c>
      <c r="D46" s="27">
        <v>1415</v>
      </c>
      <c r="E46" s="28">
        <v>2063.9773851590103</v>
      </c>
    </row>
    <row r="47" spans="2:5" ht="15">
      <c r="B47" s="38">
        <v>40118</v>
      </c>
      <c r="C47" s="27">
        <v>3113510.6799999997</v>
      </c>
      <c r="D47" s="27">
        <v>1385</v>
      </c>
      <c r="E47" s="28">
        <v>2248.0221516245488</v>
      </c>
    </row>
    <row r="48" spans="2:5" ht="15">
      <c r="B48" s="38">
        <v>40148</v>
      </c>
      <c r="C48" s="27">
        <v>1295449</v>
      </c>
      <c r="D48" s="27">
        <v>650</v>
      </c>
      <c r="E48" s="28">
        <v>1992.9984615384615</v>
      </c>
    </row>
    <row r="49" spans="2:5" ht="15">
      <c r="B49" s="37">
        <v>40179</v>
      </c>
      <c r="C49" s="31">
        <v>3634777.0900000003</v>
      </c>
      <c r="D49" s="31">
        <v>1503</v>
      </c>
      <c r="E49" s="32">
        <v>2418.3480306054557</v>
      </c>
    </row>
    <row r="50" spans="2:5" ht="15">
      <c r="B50" s="38">
        <v>40210</v>
      </c>
      <c r="C50" s="27">
        <v>3021397.88</v>
      </c>
      <c r="D50" s="27">
        <v>1357.8</v>
      </c>
      <c r="E50" s="28">
        <v>2225.215701870673</v>
      </c>
    </row>
    <row r="51" spans="2:5" ht="15">
      <c r="B51" s="38">
        <v>40238</v>
      </c>
      <c r="C51" s="27">
        <v>4100567.6999999997</v>
      </c>
      <c r="D51" s="27">
        <v>1765.9</v>
      </c>
      <c r="E51" s="28">
        <v>2322.083753326915</v>
      </c>
    </row>
    <row r="52" spans="2:5" ht="15">
      <c r="B52" s="38">
        <v>40269</v>
      </c>
      <c r="C52" s="27">
        <v>1014158</v>
      </c>
      <c r="D52" s="27">
        <v>425</v>
      </c>
      <c r="E52" s="28">
        <v>2386.254117647059</v>
      </c>
    </row>
    <row r="53" spans="2:5" ht="15">
      <c r="B53" s="38">
        <v>40299</v>
      </c>
      <c r="C53" s="27">
        <v>2577323.08</v>
      </c>
      <c r="D53" s="27">
        <v>1019.75</v>
      </c>
      <c r="E53" s="28">
        <v>2527.4067957832804</v>
      </c>
    </row>
    <row r="54" spans="2:5" ht="15">
      <c r="B54" s="38">
        <v>40330</v>
      </c>
      <c r="C54" s="27">
        <v>643252</v>
      </c>
      <c r="D54" s="27">
        <v>200</v>
      </c>
      <c r="E54" s="28">
        <v>3216.26</v>
      </c>
    </row>
    <row r="55" spans="2:5" ht="15">
      <c r="B55" s="38">
        <v>40360</v>
      </c>
      <c r="C55" s="27">
        <v>258100</v>
      </c>
      <c r="D55" s="27">
        <v>75</v>
      </c>
      <c r="E55" s="28">
        <v>3441.333333333333</v>
      </c>
    </row>
    <row r="56" spans="2:5" ht="15">
      <c r="B56" s="38">
        <v>40391</v>
      </c>
      <c r="C56" s="27">
        <v>1737252</v>
      </c>
      <c r="D56" s="27">
        <v>501</v>
      </c>
      <c r="E56" s="28">
        <v>3467.568862275449</v>
      </c>
    </row>
    <row r="57" spans="2:5" ht="15">
      <c r="B57" s="38">
        <v>40422</v>
      </c>
      <c r="C57" s="27">
        <v>3361135</v>
      </c>
      <c r="D57" s="27">
        <v>1050</v>
      </c>
      <c r="E57" s="28">
        <v>3201.0809523809526</v>
      </c>
    </row>
    <row r="58" spans="2:5" ht="15">
      <c r="B58" s="38">
        <v>40452</v>
      </c>
      <c r="C58" s="27">
        <v>2840423.05</v>
      </c>
      <c r="D58" s="27">
        <v>1000</v>
      </c>
      <c r="E58" s="28">
        <v>2840.4230499999994</v>
      </c>
    </row>
    <row r="59" spans="2:5" ht="15">
      <c r="B59" s="38">
        <v>40483</v>
      </c>
      <c r="C59" s="27">
        <v>4016271.1799999997</v>
      </c>
      <c r="D59" s="27">
        <v>1203</v>
      </c>
      <c r="E59" s="28">
        <v>3338.5462842892766</v>
      </c>
    </row>
    <row r="60" spans="2:5" ht="15">
      <c r="B60" s="39">
        <v>40513</v>
      </c>
      <c r="C60" s="29">
        <v>5545964.01</v>
      </c>
      <c r="D60" s="29">
        <v>1675</v>
      </c>
      <c r="E60" s="30">
        <v>3311.0232895522386</v>
      </c>
    </row>
    <row r="61" spans="2:5" ht="15">
      <c r="B61" s="38">
        <v>40544</v>
      </c>
      <c r="C61" s="27">
        <v>2039032.63</v>
      </c>
      <c r="D61" s="27">
        <v>615</v>
      </c>
      <c r="E61" s="28">
        <v>3315.500211382114</v>
      </c>
    </row>
    <row r="62" spans="2:5" ht="15">
      <c r="B62" s="38">
        <v>40575</v>
      </c>
      <c r="C62" s="27">
        <v>4257621.74</v>
      </c>
      <c r="D62" s="27">
        <v>1236.18</v>
      </c>
      <c r="E62" s="28">
        <v>3444.17620411267</v>
      </c>
    </row>
    <row r="63" spans="2:5" ht="15">
      <c r="B63" s="38">
        <v>40603</v>
      </c>
      <c r="C63" s="27">
        <v>3797251</v>
      </c>
      <c r="D63" s="27">
        <v>1115</v>
      </c>
      <c r="E63" s="28">
        <v>3405.606278026906</v>
      </c>
    </row>
    <row r="64" spans="2:5" ht="15">
      <c r="B64" s="38">
        <v>40634</v>
      </c>
      <c r="C64" s="27">
        <v>2803781</v>
      </c>
      <c r="D64" s="27">
        <v>797.1800000000001</v>
      </c>
      <c r="E64" s="28">
        <v>3517.1241124965504</v>
      </c>
    </row>
    <row r="65" spans="2:5" ht="15">
      <c r="B65" s="38">
        <v>40664</v>
      </c>
      <c r="C65" s="27">
        <v>4285700</v>
      </c>
      <c r="D65" s="27">
        <v>1125.8</v>
      </c>
      <c r="E65" s="28">
        <v>3806.8040504530113</v>
      </c>
    </row>
    <row r="66" spans="2:5" ht="15">
      <c r="B66" s="38">
        <v>40695</v>
      </c>
      <c r="C66" s="27">
        <v>2178294.94</v>
      </c>
      <c r="D66" s="27">
        <v>561</v>
      </c>
      <c r="E66" s="28">
        <v>3882.878680926916</v>
      </c>
    </row>
    <row r="67" spans="2:5" ht="15">
      <c r="B67" s="38">
        <v>40725</v>
      </c>
      <c r="C67" s="27">
        <v>3815519.7</v>
      </c>
      <c r="D67" s="27">
        <v>957</v>
      </c>
      <c r="E67" s="28">
        <v>3986.9589341692795</v>
      </c>
    </row>
    <row r="68" spans="2:5" ht="15">
      <c r="B68" s="38">
        <v>40756</v>
      </c>
      <c r="C68" s="27">
        <v>15502144</v>
      </c>
      <c r="D68" s="27">
        <v>3921</v>
      </c>
      <c r="E68" s="28">
        <v>3953.6199948992607</v>
      </c>
    </row>
    <row r="69" spans="2:5" ht="15">
      <c r="B69" s="38">
        <v>40787</v>
      </c>
      <c r="C69" s="27">
        <v>15380563.889999999</v>
      </c>
      <c r="D69" s="27">
        <v>3998</v>
      </c>
      <c r="E69" s="28">
        <v>3847.064504752376</v>
      </c>
    </row>
    <row r="70" spans="2:5" ht="15">
      <c r="B70" s="38">
        <v>40817</v>
      </c>
      <c r="C70" s="27">
        <v>16731004.830000004</v>
      </c>
      <c r="D70" s="27">
        <v>4211.75</v>
      </c>
      <c r="E70" s="28">
        <v>3972.459151184188</v>
      </c>
    </row>
    <row r="71" spans="2:5" ht="15">
      <c r="B71" s="38">
        <v>40848</v>
      </c>
      <c r="C71" s="27">
        <v>13564003</v>
      </c>
      <c r="D71" s="27">
        <v>3614.5</v>
      </c>
      <c r="E71" s="28">
        <v>3752.663715589985</v>
      </c>
    </row>
    <row r="72" spans="2:5" ht="15">
      <c r="B72" s="38">
        <v>40878</v>
      </c>
      <c r="C72" s="27">
        <v>8479824</v>
      </c>
      <c r="D72" s="27">
        <v>2224.25</v>
      </c>
      <c r="E72" s="28">
        <v>3812.441946723615</v>
      </c>
    </row>
    <row r="73" spans="2:5" ht="15">
      <c r="B73" s="37">
        <v>40909</v>
      </c>
      <c r="C73" s="31">
        <v>11591663.079999998</v>
      </c>
      <c r="D73" s="31">
        <v>3042.5</v>
      </c>
      <c r="E73" s="32">
        <v>3809.9139129005744</v>
      </c>
    </row>
    <row r="74" spans="2:5" ht="15">
      <c r="B74" s="38">
        <v>40940</v>
      </c>
      <c r="C74" s="27">
        <v>6077534.25</v>
      </c>
      <c r="D74" s="27">
        <v>1587.18</v>
      </c>
      <c r="E74" s="28">
        <v>3829.1398896155442</v>
      </c>
    </row>
    <row r="75" spans="2:5" ht="15">
      <c r="B75" s="38">
        <v>40969</v>
      </c>
      <c r="C75" s="27">
        <v>2894076.9299999997</v>
      </c>
      <c r="D75" s="27">
        <v>793</v>
      </c>
      <c r="E75" s="28">
        <v>3649.5295460277425</v>
      </c>
    </row>
    <row r="76" spans="2:5" ht="15">
      <c r="B76" s="38">
        <v>41000</v>
      </c>
      <c r="C76" s="27">
        <v>2958166</v>
      </c>
      <c r="D76" s="27">
        <v>765.5</v>
      </c>
      <c r="E76" s="28">
        <v>3864.3579359895493</v>
      </c>
    </row>
    <row r="77" spans="2:5" ht="15">
      <c r="B77" s="38">
        <v>41030</v>
      </c>
      <c r="C77" s="27">
        <v>3236374.3400000003</v>
      </c>
      <c r="D77" s="27">
        <v>933.1800000000001</v>
      </c>
      <c r="E77" s="28">
        <v>3468.113697250263</v>
      </c>
    </row>
    <row r="78" spans="2:5" ht="15">
      <c r="B78" s="38">
        <v>41061</v>
      </c>
      <c r="C78" s="27">
        <v>1723926.2300000004</v>
      </c>
      <c r="D78" s="27">
        <v>547</v>
      </c>
      <c r="E78" s="28">
        <v>3151.6018829981726</v>
      </c>
    </row>
    <row r="79" spans="2:5" ht="15">
      <c r="B79" s="38">
        <v>41091</v>
      </c>
      <c r="C79" s="27">
        <v>11066153.909999998</v>
      </c>
      <c r="D79" s="27">
        <v>3090</v>
      </c>
      <c r="E79" s="28">
        <v>3581.2795825242715</v>
      </c>
    </row>
    <row r="80" spans="2:5" ht="15">
      <c r="B80" s="38">
        <v>41122</v>
      </c>
      <c r="C80" s="27">
        <v>7362937.640000004</v>
      </c>
      <c r="D80" s="27">
        <v>2168.5</v>
      </c>
      <c r="E80" s="28">
        <v>3395.4058750288236</v>
      </c>
    </row>
    <row r="81" spans="2:5" ht="15">
      <c r="B81" s="38">
        <v>41153</v>
      </c>
      <c r="C81" s="27">
        <v>7462589.19</v>
      </c>
      <c r="D81" s="27">
        <v>2443</v>
      </c>
      <c r="E81" s="28">
        <v>3054.6824355300864</v>
      </c>
    </row>
    <row r="82" spans="2:5" ht="15">
      <c r="B82" s="38">
        <v>41183</v>
      </c>
      <c r="C82" s="27">
        <v>19870627.750000015</v>
      </c>
      <c r="D82" s="27">
        <v>6405</v>
      </c>
      <c r="E82" s="28">
        <v>3102.3618657299007</v>
      </c>
    </row>
    <row r="83" spans="2:5" ht="15">
      <c r="B83" s="38">
        <v>41214</v>
      </c>
      <c r="C83" s="27">
        <v>22213396.229999997</v>
      </c>
      <c r="D83" s="27">
        <v>7206.5</v>
      </c>
      <c r="E83" s="28">
        <v>3082.411188510372</v>
      </c>
    </row>
    <row r="84" spans="2:5" ht="15">
      <c r="B84" s="39">
        <v>41244</v>
      </c>
      <c r="C84" s="29">
        <v>12979504.039999995</v>
      </c>
      <c r="D84" s="29">
        <v>3873</v>
      </c>
      <c r="E84" s="30">
        <v>3351.2791221275484</v>
      </c>
    </row>
    <row r="85" spans="2:5" ht="15">
      <c r="B85" s="38">
        <v>41275</v>
      </c>
      <c r="C85" s="27">
        <v>13629400.249999996</v>
      </c>
      <c r="D85" s="27">
        <v>3948.5</v>
      </c>
      <c r="E85" s="28">
        <v>3451.791882993541</v>
      </c>
    </row>
    <row r="86" spans="2:5" ht="15">
      <c r="B86" s="38">
        <v>41306</v>
      </c>
      <c r="C86" s="27">
        <v>1708340.21</v>
      </c>
      <c r="D86" s="27">
        <v>502</v>
      </c>
      <c r="E86" s="28">
        <v>3403.0681474103585</v>
      </c>
    </row>
    <row r="87" spans="2:5" ht="15">
      <c r="B87" s="38">
        <v>41334</v>
      </c>
      <c r="C87" s="27">
        <v>6044909.83</v>
      </c>
      <c r="D87" s="27">
        <v>1655</v>
      </c>
      <c r="E87" s="28">
        <v>3652.51349244713</v>
      </c>
    </row>
    <row r="88" spans="2:5" ht="15">
      <c r="B88" s="38">
        <v>41365</v>
      </c>
      <c r="C88" s="27">
        <v>13243895.490000004</v>
      </c>
      <c r="D88" s="27">
        <v>3591</v>
      </c>
      <c r="E88" s="28">
        <v>3688.0800584795334</v>
      </c>
    </row>
    <row r="89" spans="2:5" ht="15">
      <c r="B89" s="38">
        <v>41395</v>
      </c>
      <c r="C89" s="27">
        <v>12944631.349999998</v>
      </c>
      <c r="D89" s="27">
        <v>3444.4</v>
      </c>
      <c r="E89" s="28">
        <v>3758.1672715131804</v>
      </c>
    </row>
    <row r="90" spans="2:5" ht="15">
      <c r="B90" s="38">
        <v>41426</v>
      </c>
      <c r="C90" s="27">
        <v>3828764.2499999995</v>
      </c>
      <c r="D90" s="27">
        <v>975.15</v>
      </c>
      <c r="E90" s="28">
        <v>3926.3336409783105</v>
      </c>
    </row>
    <row r="91" spans="2:5" ht="15">
      <c r="B91" s="38">
        <v>41456</v>
      </c>
      <c r="C91" s="27">
        <v>13007433.069999997</v>
      </c>
      <c r="D91" s="27">
        <v>3064.5</v>
      </c>
      <c r="E91" s="28">
        <v>4244.553131016479</v>
      </c>
    </row>
    <row r="92" spans="2:5" ht="15">
      <c r="B92" s="38">
        <v>41487</v>
      </c>
      <c r="C92" s="27">
        <v>18390778.260000005</v>
      </c>
      <c r="D92" s="27">
        <v>4405.75</v>
      </c>
      <c r="E92" s="28">
        <v>4174.267323384215</v>
      </c>
    </row>
    <row r="93" spans="2:5" ht="15">
      <c r="B93" s="38">
        <v>41518</v>
      </c>
      <c r="C93" s="27">
        <v>17636646.17</v>
      </c>
      <c r="D93" s="27">
        <v>3949.25</v>
      </c>
      <c r="E93" s="28">
        <v>4465.821654744573</v>
      </c>
    </row>
    <row r="94" spans="2:5" ht="15">
      <c r="B94" s="38">
        <v>41548</v>
      </c>
      <c r="C94" s="27">
        <v>10612634.57</v>
      </c>
      <c r="D94" s="27">
        <v>2278.25</v>
      </c>
      <c r="E94" s="28">
        <v>4658.239688357292</v>
      </c>
    </row>
    <row r="95" spans="2:5" ht="15">
      <c r="B95" s="38">
        <v>41579</v>
      </c>
      <c r="C95" s="27">
        <v>7526267.9399999995</v>
      </c>
      <c r="D95" s="27">
        <v>1626</v>
      </c>
      <c r="E95" s="28">
        <v>4628.701070110701</v>
      </c>
    </row>
    <row r="96" spans="2:5" ht="15">
      <c r="B96" s="39">
        <v>41609</v>
      </c>
      <c r="C96" s="29">
        <v>6345345.76</v>
      </c>
      <c r="D96" s="29">
        <v>1332.5</v>
      </c>
      <c r="E96" s="30">
        <v>4761.98556097561</v>
      </c>
    </row>
    <row r="97" spans="2:5" ht="15">
      <c r="B97" s="38">
        <v>41640</v>
      </c>
      <c r="C97" s="27">
        <v>3334250</v>
      </c>
      <c r="D97" s="27">
        <v>680</v>
      </c>
      <c r="E97" s="28">
        <v>4903.308823529412</v>
      </c>
    </row>
    <row r="98" spans="2:5" ht="15">
      <c r="B98" s="38">
        <v>41671</v>
      </c>
      <c r="C98" s="27">
        <v>5711665</v>
      </c>
      <c r="D98" s="27">
        <v>1193.5</v>
      </c>
      <c r="E98" s="28">
        <v>4785.643066610809</v>
      </c>
    </row>
    <row r="99" spans="2:5" ht="15">
      <c r="B99" s="38">
        <v>41699</v>
      </c>
      <c r="C99" s="27">
        <v>10318562</v>
      </c>
      <c r="D99" s="27">
        <v>2126</v>
      </c>
      <c r="E99" s="28">
        <v>4853.50987770461</v>
      </c>
    </row>
    <row r="100" spans="2:5" ht="15">
      <c r="B100" s="38">
        <v>41730</v>
      </c>
      <c r="C100" s="27">
        <v>3145606</v>
      </c>
      <c r="D100" s="27">
        <v>645</v>
      </c>
      <c r="E100" s="28">
        <v>4876.908527131783</v>
      </c>
    </row>
    <row r="101" spans="2:5" ht="15">
      <c r="B101" s="38">
        <v>41760</v>
      </c>
      <c r="C101" s="27">
        <v>17201696.65</v>
      </c>
      <c r="D101" s="27">
        <v>3581.1</v>
      </c>
      <c r="E101" s="28">
        <v>4803.4672726257295</v>
      </c>
    </row>
    <row r="102" spans="2:5" ht="15">
      <c r="B102" s="38">
        <v>41791</v>
      </c>
      <c r="C102" s="27">
        <v>5830416.970000001</v>
      </c>
      <c r="D102" s="27">
        <v>1262</v>
      </c>
      <c r="E102" s="28">
        <v>4619.981751188589</v>
      </c>
    </row>
    <row r="103" spans="2:5" ht="15">
      <c r="B103" s="38">
        <v>41821</v>
      </c>
      <c r="C103" s="27">
        <v>5515460.3100000005</v>
      </c>
      <c r="D103" s="27">
        <v>1177.5</v>
      </c>
      <c r="E103" s="28">
        <v>4684.04272611465</v>
      </c>
    </row>
    <row r="104" spans="2:5" ht="15">
      <c r="B104" s="38">
        <v>41852</v>
      </c>
      <c r="C104" s="27">
        <v>8204526.4399999995</v>
      </c>
      <c r="D104" s="27">
        <v>1775</v>
      </c>
      <c r="E104" s="28">
        <v>4622.268416901408</v>
      </c>
    </row>
    <row r="105" spans="2:5" ht="15">
      <c r="B105" s="38">
        <v>41883</v>
      </c>
      <c r="C105" s="27">
        <v>4622000</v>
      </c>
      <c r="D105" s="27">
        <v>1025</v>
      </c>
      <c r="E105" s="28">
        <v>4509.268292682927</v>
      </c>
    </row>
    <row r="106" spans="2:5" ht="15">
      <c r="B106" s="38">
        <v>41913</v>
      </c>
      <c r="C106" s="27">
        <v>13747372.639999995</v>
      </c>
      <c r="D106" s="27">
        <v>3286.1</v>
      </c>
      <c r="E106" s="28">
        <v>4183.491871823741</v>
      </c>
    </row>
    <row r="107" spans="2:5" ht="15">
      <c r="B107" s="38">
        <v>41944</v>
      </c>
      <c r="C107" s="27">
        <v>9680368.280000005</v>
      </c>
      <c r="D107" s="27">
        <v>2683</v>
      </c>
      <c r="E107" s="28">
        <v>3608.0388669399945</v>
      </c>
    </row>
    <row r="108" spans="2:5" ht="15">
      <c r="B108" s="39">
        <v>41974</v>
      </c>
      <c r="C108" s="29">
        <v>6556490.63</v>
      </c>
      <c r="D108" s="29">
        <v>1538</v>
      </c>
      <c r="E108" s="30">
        <v>4262.997808842652</v>
      </c>
    </row>
    <row r="109" spans="2:5" ht="15">
      <c r="B109" s="38">
        <v>42005</v>
      </c>
      <c r="C109" s="27">
        <v>7380470.869999999</v>
      </c>
      <c r="D109" s="27">
        <v>1881</v>
      </c>
      <c r="E109" s="28">
        <v>3923.6953056884636</v>
      </c>
    </row>
    <row r="110" spans="2:5" ht="15">
      <c r="B110" s="38">
        <v>42036</v>
      </c>
      <c r="C110" s="27">
        <v>4409268.540000001</v>
      </c>
      <c r="D110" s="27">
        <v>1377</v>
      </c>
      <c r="E110" s="28">
        <v>3202.083180827887</v>
      </c>
    </row>
    <row r="111" spans="2:5" ht="15">
      <c r="B111" s="38">
        <v>42064</v>
      </c>
      <c r="C111" s="27">
        <v>9869843.920000006</v>
      </c>
      <c r="D111" s="27">
        <v>3700.8</v>
      </c>
      <c r="E111" s="28">
        <v>2666.948746217036</v>
      </c>
    </row>
    <row r="112" spans="2:5" ht="15">
      <c r="B112" s="38">
        <v>42095</v>
      </c>
      <c r="C112" s="27">
        <v>11976270.090000004</v>
      </c>
      <c r="D112" s="27">
        <v>4165</v>
      </c>
      <c r="E112" s="28">
        <v>2875.4550036014416</v>
      </c>
    </row>
    <row r="113" spans="2:5" ht="15">
      <c r="B113" s="38">
        <v>42125</v>
      </c>
      <c r="C113" s="27">
        <v>7124107.549999999</v>
      </c>
      <c r="D113" s="27">
        <v>2371</v>
      </c>
      <c r="E113" s="28">
        <v>3004.6847532686625</v>
      </c>
    </row>
    <row r="114" spans="2:5" ht="15">
      <c r="B114" s="38">
        <v>42156</v>
      </c>
      <c r="C114" s="27">
        <v>2936170.27</v>
      </c>
      <c r="D114" s="27">
        <v>957.5</v>
      </c>
      <c r="E114" s="28">
        <v>3066.496365535248</v>
      </c>
    </row>
    <row r="115" spans="2:5" ht="15">
      <c r="B115" s="38">
        <v>42186</v>
      </c>
      <c r="C115" s="27">
        <v>4450401.57</v>
      </c>
      <c r="D115" s="27">
        <v>2070</v>
      </c>
      <c r="E115" s="28">
        <v>2149.9524492753626</v>
      </c>
    </row>
    <row r="116" spans="2:5" ht="15">
      <c r="B116" s="38">
        <v>42217</v>
      </c>
      <c r="C116" s="27">
        <v>5315189.550000001</v>
      </c>
      <c r="D116" s="27">
        <v>2220.525</v>
      </c>
      <c r="E116" s="28">
        <v>2393.663457966022</v>
      </c>
    </row>
    <row r="117" spans="2:5" ht="15">
      <c r="B117" s="38">
        <v>42248</v>
      </c>
      <c r="C117" s="27">
        <v>3214137.09</v>
      </c>
      <c r="D117" s="27">
        <v>1050</v>
      </c>
      <c r="E117" s="28">
        <v>3061.082942857143</v>
      </c>
    </row>
    <row r="118" spans="2:5" ht="15">
      <c r="B118" s="38">
        <v>42278</v>
      </c>
      <c r="C118" s="27">
        <v>5121741.940000001</v>
      </c>
      <c r="D118" s="27">
        <v>2323.899999999998</v>
      </c>
      <c r="E118" s="28">
        <v>2203.9424846163784</v>
      </c>
    </row>
    <row r="119" spans="2:5" ht="15">
      <c r="B119" s="38">
        <v>42309</v>
      </c>
      <c r="C119" s="27">
        <v>7376979.339999998</v>
      </c>
      <c r="D119" s="27">
        <v>3058</v>
      </c>
      <c r="E119" s="28">
        <v>2412.3542642249827</v>
      </c>
    </row>
    <row r="120" spans="2:5" ht="15">
      <c r="B120" s="39">
        <v>42339</v>
      </c>
      <c r="C120" s="29">
        <v>1267616.5199999996</v>
      </c>
      <c r="D120" s="29">
        <v>627</v>
      </c>
      <c r="E120" s="30">
        <v>2021.7169377990424</v>
      </c>
    </row>
    <row r="121" spans="2:5" ht="15">
      <c r="B121" s="38">
        <v>42370</v>
      </c>
      <c r="C121" s="27">
        <v>2407130.909999999</v>
      </c>
      <c r="D121" s="27">
        <v>1111.1000000000001</v>
      </c>
      <c r="E121" s="28">
        <v>2166.439483394833</v>
      </c>
    </row>
    <row r="122" spans="2:5" ht="15">
      <c r="B122" s="38">
        <v>42401</v>
      </c>
      <c r="C122" s="27">
        <v>3993127.109999999</v>
      </c>
      <c r="D122" s="27">
        <v>1512</v>
      </c>
      <c r="E122" s="28">
        <v>2640.9570833333323</v>
      </c>
    </row>
    <row r="123" spans="2:5" ht="15">
      <c r="B123" s="38">
        <v>42430</v>
      </c>
      <c r="C123" s="27">
        <v>471930</v>
      </c>
      <c r="D123" s="27">
        <v>150</v>
      </c>
      <c r="E123" s="28">
        <v>3146.2</v>
      </c>
    </row>
    <row r="124" spans="2:5" ht="15">
      <c r="B124" s="38">
        <v>42461</v>
      </c>
      <c r="C124" s="27">
        <v>2933219.2</v>
      </c>
      <c r="D124" s="27">
        <v>1326</v>
      </c>
      <c r="E124" s="28">
        <v>2212.0808446455508</v>
      </c>
    </row>
    <row r="125" spans="2:5" ht="15">
      <c r="B125" s="38">
        <v>42491</v>
      </c>
      <c r="C125" s="27">
        <v>1202339.1500000001</v>
      </c>
      <c r="D125" s="27">
        <v>562.5</v>
      </c>
      <c r="E125" s="28">
        <v>2137.4918222222227</v>
      </c>
    </row>
    <row r="126" spans="2:5" ht="15">
      <c r="B126" s="38">
        <v>42522</v>
      </c>
      <c r="C126" s="27">
        <v>5086673.580000001</v>
      </c>
      <c r="D126" s="27">
        <v>1728</v>
      </c>
      <c r="E126" s="28">
        <v>2943.6768402777784</v>
      </c>
    </row>
    <row r="127" spans="2:5" ht="15">
      <c r="B127" s="38">
        <v>42552</v>
      </c>
      <c r="C127" s="27">
        <v>5406872.410000001</v>
      </c>
      <c r="D127" s="27">
        <v>2030</v>
      </c>
      <c r="E127" s="28">
        <v>2663.4839458128085</v>
      </c>
    </row>
    <row r="128" spans="2:5" ht="15">
      <c r="B128" s="38">
        <v>42583</v>
      </c>
      <c r="C128" s="27">
        <v>7969587.270000003</v>
      </c>
      <c r="D128" s="27">
        <v>2858</v>
      </c>
      <c r="E128" s="28">
        <v>2788.5189888033606</v>
      </c>
    </row>
    <row r="129" spans="2:5" ht="15">
      <c r="B129" s="38">
        <v>42614</v>
      </c>
      <c r="C129" s="27">
        <v>4529820.320000001</v>
      </c>
      <c r="D129" s="27">
        <v>1498.6000000000004</v>
      </c>
      <c r="E129" s="28">
        <v>3022.7014013078883</v>
      </c>
    </row>
    <row r="130" spans="2:5" ht="15">
      <c r="B130" s="38">
        <v>42644</v>
      </c>
      <c r="C130" s="27">
        <v>6570825.590000003</v>
      </c>
      <c r="D130" s="27">
        <v>2368</v>
      </c>
      <c r="E130" s="28">
        <v>2774.84188766892</v>
      </c>
    </row>
    <row r="131" spans="2:5" ht="15">
      <c r="B131" s="38">
        <v>42675</v>
      </c>
      <c r="C131" s="27">
        <v>3066836.1399999987</v>
      </c>
      <c r="D131" s="27">
        <v>1189</v>
      </c>
      <c r="E131" s="28">
        <v>2579.340740117745</v>
      </c>
    </row>
    <row r="132" spans="2:5" ht="15">
      <c r="B132" s="39">
        <v>42705</v>
      </c>
      <c r="C132" s="29">
        <v>3272636.3</v>
      </c>
      <c r="D132" s="29">
        <v>1078</v>
      </c>
      <c r="E132" s="30">
        <v>3035.8407235621517</v>
      </c>
    </row>
    <row r="133" spans="2:5" ht="15">
      <c r="B133" s="38">
        <v>42736</v>
      </c>
      <c r="C133" s="27">
        <v>8836161.25</v>
      </c>
      <c r="D133" s="27">
        <v>3017</v>
      </c>
      <c r="E133" s="28">
        <v>2928.79060324826</v>
      </c>
    </row>
    <row r="134" spans="2:5" ht="15">
      <c r="B134" s="38">
        <v>42767</v>
      </c>
      <c r="C134" s="27">
        <v>1184364.2700000003</v>
      </c>
      <c r="D134" s="27">
        <v>416</v>
      </c>
      <c r="E134" s="28">
        <v>2847.029495192308</v>
      </c>
    </row>
    <row r="135" spans="2:5" ht="15">
      <c r="B135" s="38">
        <v>42795</v>
      </c>
      <c r="C135" s="27">
        <v>2064319.7199999993</v>
      </c>
      <c r="D135" s="27">
        <v>738</v>
      </c>
      <c r="E135" s="28">
        <v>2797.181192411923</v>
      </c>
    </row>
    <row r="136" spans="2:5" ht="15">
      <c r="B136" s="38">
        <v>42826</v>
      </c>
      <c r="C136" s="27">
        <v>2032004.2999999993</v>
      </c>
      <c r="D136" s="27">
        <v>725</v>
      </c>
      <c r="E136" s="28">
        <v>2802.7645517241367</v>
      </c>
    </row>
    <row r="137" spans="2:5" ht="15">
      <c r="B137" s="38">
        <v>42856</v>
      </c>
      <c r="C137" s="27">
        <v>1025480.07</v>
      </c>
      <c r="D137" s="27">
        <v>332</v>
      </c>
      <c r="E137" s="28">
        <v>3088.7953915662647</v>
      </c>
    </row>
    <row r="138" spans="2:5" ht="15">
      <c r="B138" s="38">
        <v>42887</v>
      </c>
      <c r="C138" s="27">
        <v>3498468</v>
      </c>
      <c r="D138" s="27">
        <v>1070</v>
      </c>
      <c r="E138" s="28">
        <v>3269.596261682243</v>
      </c>
    </row>
    <row r="139" spans="2:5" ht="15">
      <c r="B139" s="38">
        <v>42917</v>
      </c>
      <c r="C139" s="27">
        <v>2399309.2800000007</v>
      </c>
      <c r="D139" s="27">
        <v>870</v>
      </c>
      <c r="E139" s="28">
        <v>2757.8267586206903</v>
      </c>
    </row>
    <row r="140" spans="2:5" ht="15">
      <c r="B140" s="38">
        <v>42948</v>
      </c>
      <c r="C140" s="27">
        <v>4115080.740000002</v>
      </c>
      <c r="D140" s="27">
        <v>1353</v>
      </c>
      <c r="E140" s="28">
        <v>3041.4491796008883</v>
      </c>
    </row>
    <row r="141" spans="2:5" ht="15">
      <c r="B141" s="38">
        <v>42979</v>
      </c>
      <c r="C141" s="27">
        <v>2782307.45</v>
      </c>
      <c r="D141" s="27">
        <v>980.325</v>
      </c>
      <c r="E141" s="28">
        <v>2838.1480121388317</v>
      </c>
    </row>
    <row r="142" spans="2:5" ht="15">
      <c r="B142" s="38">
        <v>43009</v>
      </c>
      <c r="C142" s="27">
        <v>2807584.7400000016</v>
      </c>
      <c r="D142" s="27">
        <v>1012.5</v>
      </c>
      <c r="E142" s="28">
        <v>2772.9232000000015</v>
      </c>
    </row>
    <row r="143" spans="2:5" ht="15">
      <c r="B143" s="38">
        <v>43040</v>
      </c>
      <c r="C143" s="27">
        <v>3567499.870000001</v>
      </c>
      <c r="D143" s="27">
        <v>1379</v>
      </c>
      <c r="E143" s="28">
        <v>2587.019485134156</v>
      </c>
    </row>
    <row r="144" spans="2:5" ht="15">
      <c r="B144" s="39">
        <v>43070</v>
      </c>
      <c r="C144" s="29">
        <v>536304</v>
      </c>
      <c r="D144" s="29">
        <v>196</v>
      </c>
      <c r="E144" s="30">
        <v>2736.2448979591836</v>
      </c>
    </row>
    <row r="145" spans="2:5" ht="15">
      <c r="B145" s="38">
        <v>43101</v>
      </c>
      <c r="C145" s="27">
        <v>3238268.6300000004</v>
      </c>
      <c r="D145" s="27">
        <v>1202.7</v>
      </c>
      <c r="E145" s="28">
        <v>2692.499068761953</v>
      </c>
    </row>
    <row r="146" spans="2:5" ht="15">
      <c r="B146" s="38">
        <v>43132</v>
      </c>
      <c r="C146" s="27">
        <v>331763.31</v>
      </c>
      <c r="D146" s="27">
        <v>151</v>
      </c>
      <c r="E146" s="28">
        <v>2197.108013245033</v>
      </c>
    </row>
    <row r="147" spans="2:5" ht="15">
      <c r="B147" s="38">
        <v>43160</v>
      </c>
      <c r="C147" s="27">
        <v>624931.3400000001</v>
      </c>
      <c r="D147" s="27">
        <v>249</v>
      </c>
      <c r="E147" s="28">
        <v>2509.764417670683</v>
      </c>
    </row>
    <row r="148" spans="2:5" ht="15">
      <c r="B148" s="38">
        <v>43191</v>
      </c>
      <c r="C148" s="27">
        <v>1078115.6500000001</v>
      </c>
      <c r="D148" s="27">
        <v>470</v>
      </c>
      <c r="E148" s="28">
        <v>2293.863085106383</v>
      </c>
    </row>
    <row r="149" spans="2:5" ht="15">
      <c r="B149" s="38">
        <v>43221</v>
      </c>
      <c r="C149" s="27">
        <v>1151073.5600000003</v>
      </c>
      <c r="D149" s="27">
        <v>648</v>
      </c>
      <c r="E149" s="28">
        <v>1776.3480864197536</v>
      </c>
    </row>
    <row r="150" spans="2:5" ht="15">
      <c r="B150" s="38">
        <v>43252</v>
      </c>
      <c r="C150" s="27">
        <v>3454124.610000001</v>
      </c>
      <c r="D150" s="27">
        <v>1787.4</v>
      </c>
      <c r="E150" s="28">
        <v>1932.4855152735822</v>
      </c>
    </row>
    <row r="151" spans="2:5" ht="15">
      <c r="B151" s="38">
        <v>43282</v>
      </c>
      <c r="C151" s="27">
        <v>4311771.109999998</v>
      </c>
      <c r="D151" s="27">
        <v>2112</v>
      </c>
      <c r="E151" s="28">
        <v>2041.5582907196956</v>
      </c>
    </row>
    <row r="152" spans="2:5" ht="15">
      <c r="B152" s="38">
        <v>43313</v>
      </c>
      <c r="C152" s="27">
        <v>2555904.91</v>
      </c>
      <c r="D152" s="27">
        <v>1174.5</v>
      </c>
      <c r="E152" s="28">
        <v>2176.164248616433</v>
      </c>
    </row>
    <row r="153" spans="2:5" ht="15">
      <c r="B153" s="38">
        <v>43344</v>
      </c>
      <c r="C153" s="27">
        <v>1395330</v>
      </c>
      <c r="D153" s="27">
        <v>789.375</v>
      </c>
      <c r="E153" s="28">
        <v>1767.6389548693587</v>
      </c>
    </row>
    <row r="154" spans="2:5" ht="15">
      <c r="B154" s="38">
        <v>43374</v>
      </c>
      <c r="C154" s="46">
        <v>10014968.09</v>
      </c>
      <c r="D154" s="46">
        <v>4731.6</v>
      </c>
      <c r="E154" s="28">
        <v>2116.613426747823</v>
      </c>
    </row>
    <row r="155" spans="2:5" ht="15">
      <c r="B155" s="38">
        <v>43405</v>
      </c>
      <c r="C155" s="46">
        <v>3387840.3700000006</v>
      </c>
      <c r="D155" s="46">
        <v>1514.75</v>
      </c>
      <c r="E155" s="28">
        <v>2236.5673345436544</v>
      </c>
    </row>
    <row r="156" spans="2:5" ht="15">
      <c r="B156" s="39">
        <v>43435</v>
      </c>
      <c r="C156" s="29">
        <v>3232712.530000001</v>
      </c>
      <c r="D156" s="29">
        <v>1611.5</v>
      </c>
      <c r="E156" s="30">
        <v>2006.027012100528</v>
      </c>
    </row>
    <row r="157" spans="2:5" ht="15">
      <c r="B157" s="38">
        <v>43466</v>
      </c>
      <c r="C157" s="46">
        <v>2619520.9600000023</v>
      </c>
      <c r="D157" s="46">
        <v>1236</v>
      </c>
      <c r="E157" s="28">
        <v>2119.3535275080926</v>
      </c>
    </row>
    <row r="158" spans="2:5" s="55" customFormat="1" ht="15">
      <c r="B158" s="38">
        <v>43497</v>
      </c>
      <c r="C158" s="46">
        <v>5324697.450000002</v>
      </c>
      <c r="D158" s="46">
        <v>2348</v>
      </c>
      <c r="E158" s="28">
        <v>2267.758709540035</v>
      </c>
    </row>
    <row r="159" spans="2:5" s="55" customFormat="1" ht="15">
      <c r="B159" s="38">
        <v>43525</v>
      </c>
      <c r="C159" s="46">
        <v>1755263.9500000004</v>
      </c>
      <c r="D159" s="46">
        <v>703</v>
      </c>
      <c r="E159" s="28">
        <v>2496.819274537696</v>
      </c>
    </row>
    <row r="160" spans="2:5" ht="15">
      <c r="B160" s="38">
        <v>43556</v>
      </c>
      <c r="C160" s="46">
        <v>1761590.6900000002</v>
      </c>
      <c r="D160" s="46">
        <v>833</v>
      </c>
      <c r="E160" s="28">
        <v>2114.754729891957</v>
      </c>
    </row>
    <row r="161" spans="2:5" s="55" customFormat="1" ht="15">
      <c r="B161" s="38">
        <v>43586</v>
      </c>
      <c r="C161" s="46">
        <v>4742443.08</v>
      </c>
      <c r="D161" s="46">
        <v>2130.25</v>
      </c>
      <c r="E161" s="28">
        <v>2226.237803074757</v>
      </c>
    </row>
    <row r="162" spans="2:5" s="55" customFormat="1" ht="15">
      <c r="B162" s="38">
        <v>43617</v>
      </c>
      <c r="C162" s="46">
        <v>777298.25</v>
      </c>
      <c r="D162" s="46">
        <v>347</v>
      </c>
      <c r="E162" s="28">
        <v>2240.0525936599424</v>
      </c>
    </row>
    <row r="163" spans="2:5" s="55" customFormat="1" ht="15">
      <c r="B163" s="38">
        <v>43647</v>
      </c>
      <c r="C163" s="46">
        <v>126575.56</v>
      </c>
      <c r="D163" s="46">
        <v>44.981</v>
      </c>
      <c r="E163" s="28">
        <v>2813.97834641293</v>
      </c>
    </row>
    <row r="164" spans="2:5" s="55" customFormat="1" ht="15">
      <c r="B164" s="38">
        <v>43678</v>
      </c>
      <c r="C164" s="46">
        <v>3289113.3</v>
      </c>
      <c r="D164" s="46">
        <v>1507.003</v>
      </c>
      <c r="E164" s="28">
        <v>2182.55258947726</v>
      </c>
    </row>
    <row r="165" spans="2:5" s="55" customFormat="1" ht="15">
      <c r="B165" s="38">
        <v>43709</v>
      </c>
      <c r="C165" s="46">
        <v>4670479.450000001</v>
      </c>
      <c r="D165" s="46">
        <v>1988.278</v>
      </c>
      <c r="E165" s="28">
        <v>2349.007256530526</v>
      </c>
    </row>
    <row r="166" spans="2:5" s="55" customFormat="1" ht="15">
      <c r="B166" s="38">
        <v>43739</v>
      </c>
      <c r="C166" s="46">
        <v>2916167.0199999996</v>
      </c>
      <c r="D166" s="46">
        <v>1131.4974999999997</v>
      </c>
      <c r="E166" s="28">
        <v>2577.263334651645</v>
      </c>
    </row>
    <row r="167" spans="2:5" s="55" customFormat="1" ht="15">
      <c r="B167" s="38">
        <v>43770</v>
      </c>
      <c r="C167" s="46">
        <v>10460100.14</v>
      </c>
      <c r="D167" s="46">
        <v>4235.002</v>
      </c>
      <c r="E167" s="28">
        <v>2469.9162219994228</v>
      </c>
    </row>
    <row r="168" spans="2:5" s="55" customFormat="1" ht="15">
      <c r="B168" s="39">
        <v>43800</v>
      </c>
      <c r="C168" s="29">
        <v>11944408.949999986</v>
      </c>
      <c r="D168" s="29">
        <v>4772.010249999999</v>
      </c>
      <c r="E168" s="30">
        <v>2503.0141018661866</v>
      </c>
    </row>
    <row r="169" spans="2:5" s="55" customFormat="1" ht="15">
      <c r="B169" s="38">
        <v>43831</v>
      </c>
      <c r="C169" s="46">
        <v>3562767.4299999997</v>
      </c>
      <c r="D169" s="46">
        <v>1289.402</v>
      </c>
      <c r="E169" s="28">
        <v>2763.116103433995</v>
      </c>
    </row>
    <row r="170" spans="2:5" s="55" customFormat="1" ht="15">
      <c r="B170" s="39">
        <v>43862</v>
      </c>
      <c r="C170" s="29">
        <v>2945148.2599999993</v>
      </c>
      <c r="D170" s="29">
        <v>1090.2184</v>
      </c>
      <c r="E170" s="30">
        <v>2701.4296034629388</v>
      </c>
    </row>
    <row r="171" spans="2:5" s="55" customFormat="1" ht="15">
      <c r="B171" s="96"/>
      <c r="C171" s="97"/>
      <c r="D171" s="97"/>
      <c r="E171" s="97"/>
    </row>
    <row r="172" ht="15">
      <c r="B172" s="40" t="s">
        <v>21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2020-03-06T16:05:22Z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