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05" yWindow="32760" windowWidth="12000" windowHeight="7980" activeTab="0"/>
  </bookViews>
  <sheets>
    <sheet name="Leche Fluida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<sst xmlns="http://schemas.openxmlformats.org/spreadsheetml/2006/main" count="73" uniqueCount="33">
  <si>
    <t>Fuente: INE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</si>
  <si>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</si>
  <si>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</si>
  <si>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</si>
  <si>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</si>
  <si>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</si>
  <si>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</si>
  <si>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</si>
  <si>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</si>
  <si>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</si>
  <si>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</si>
  <si>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</si>
  <si>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</si>
  <si>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</si>
  <si>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</si>
  <si>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</si>
  <si>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Facturación (miles de $)</t>
  </si>
  <si>
    <t>PROMEDIO</t>
  </si>
  <si>
    <t>(*) Tanto el volúmen como la facturación y el precio promedio  son datos de puerta de fábrica de la encuesta del Instituto Nacional de Estadística, la cual no incluye  la totalidad de las industrias del paìs</t>
  </si>
  <si>
    <t>Volúmen (miles de lts)</t>
  </si>
  <si>
    <t>Precio Promedio ($/lt)</t>
  </si>
  <si>
    <t>Volver a hoja principal</t>
  </si>
  <si>
    <t>Acceder al listado de datos</t>
  </si>
  <si>
    <t xml:space="preserve">Volúmen (miles de lts) </t>
  </si>
  <si>
    <t>Mes-Año</t>
  </si>
  <si>
    <t>Leche Fluida en el Mercado Interno (*)</t>
  </si>
  <si>
    <t>Fuente: Instituto Nacional de Estadísticas, INE</t>
  </si>
  <si>
    <t>(*) Tanto el volúmen como la facturación y el precio promedio  son datos de puerta de fábrica de la encuesta del Instituto Nacional de Estadística, la cual no incluye  la totalidad de las industrias del país.</t>
  </si>
  <si>
    <t>(*) Leche Fluida incluye toda la leche que se vende en bolsa de un litro.</t>
  </si>
  <si>
    <t>2017</t>
  </si>
  <si>
    <t>2018</t>
  </si>
  <si>
    <t>Venta de Leche Fluida en el Mercado Interno (*)</t>
  </si>
  <si>
    <t>2019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</si>
</sst>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_);_(* \(#,##0\);_(* &quot;-&quot;??_);_(@_)"/>
    <numFmt numFmtId="183" formatCode="_(* #,##0.0_);_(* \(#,##0.0\);_(* &quot;-&quot;??_);_(@_)"/>
    <numFmt numFmtId="184" formatCode="_(* #,##0.0_);_(* \(#,##0.0\);_(* &quot;-&quot;?_);_(@_)"/>
    <numFmt numFmtId="185" formatCode="_(* #,##0.00_);_(* \(#,##0.00\);_(* &quot;-&quot;?_);_(@_)"/>
    <numFmt numFmtId="186" formatCode="_(* #,##0.000_);_(* \(#,##0.000\);_(* &quot;-&quot;?_);_(@_)"/>
    <numFmt numFmtId="187" formatCode="_(* #,##0.0000_);_(* \(#,##0.0000\);_(* &quot;-&quot;?_);_(@_)"/>
    <numFmt numFmtId="188" formatCode="0.0%"/>
    <numFmt numFmtId="189" formatCode="_ * #,##0.00_ ;_ * \-#,##0.00_ ;_ * &quot;-&quot;??_ ;_ @_ "/>
    <numFmt numFmtId="190" formatCode="_ * #,##0_ ;_ * \-#,##0_ ;_ * &quot;-&quot;??_ ;_ @_ "/>
    <numFmt numFmtId="191" formatCode="General_)"/>
    <numFmt numFmtId="192" formatCode="_ [$€-2]\ * #,##0.00_ ;_ [$€-2]\ * \-#,##0.00_ ;_ [$€-2]\ * &quot;-&quot;??_ "/>
    <numFmt numFmtId="193" formatCode="#,"/>
    <numFmt numFmtId="194" formatCode="dd/mm/yyyy"/>
    <numFmt numFmtId="195" formatCode="_(* #,##0.000_);_(* \(#,##0.000\);_(* &quot;-&quot;??_);_(@_)"/>
    <numFmt numFmtId="196" formatCode="_(* #,##0.0000_);_(* \(#,##0.0000\);_(* &quot;-&quot;??_);_(@_)"/>
    <numFmt numFmtId="197" formatCode="0.00000000"/>
    <numFmt numFmtId="198" formatCode="0.000000000"/>
    <numFmt numFmtId="199" formatCode="0.0000000000"/>
    <numFmt numFmtId="200" formatCode="0.00000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sz val="10"/>
      <name val="Courier"/>
      <family val="3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MS Sans Serif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23" borderId="0">
      <alignment/>
      <protection/>
    </xf>
    <xf numFmtId="0" fontId="40" fillId="0" borderId="0">
      <alignment/>
      <protection/>
    </xf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30" borderId="1" applyNumberFormat="0" applyAlignment="0" applyProtection="0"/>
    <xf numFmtId="192" fontId="2" fillId="0" borderId="0" applyFont="0" applyFill="0" applyBorder="0" applyAlignment="0" applyProtection="0"/>
    <xf numFmtId="193" fontId="5" fillId="0" borderId="0">
      <alignment/>
      <protection locked="0"/>
    </xf>
    <xf numFmtId="193" fontId="5" fillId="0" borderId="0">
      <alignment/>
      <protection locked="0"/>
    </xf>
    <xf numFmtId="193" fontId="5" fillId="0" borderId="0">
      <alignment/>
      <protection locked="0"/>
    </xf>
    <xf numFmtId="193" fontId="5" fillId="0" borderId="0">
      <alignment/>
      <protection locked="0"/>
    </xf>
    <xf numFmtId="193" fontId="5" fillId="0" borderId="0">
      <alignment/>
      <protection locked="0"/>
    </xf>
    <xf numFmtId="193" fontId="5" fillId="0" borderId="0">
      <alignment/>
      <protection locked="0"/>
    </xf>
    <xf numFmtId="193" fontId="5" fillId="0" borderId="0">
      <alignment/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5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191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3" borderId="6" applyNumberFormat="0" applyFont="0" applyAlignment="0" applyProtection="0"/>
    <xf numFmtId="0" fontId="51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21" borderId="7" applyNumberFormat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53" fillId="0" borderId="0">
      <alignment horizontal="left" indent="1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42" fillId="0" borderId="9" applyNumberFormat="0" applyFill="0" applyAlignment="0" applyProtection="0"/>
    <xf numFmtId="0" fontId="58" fillId="34" borderId="0">
      <alignment horizontal="center" vertical="center"/>
      <protection/>
    </xf>
    <xf numFmtId="17" fontId="59" fillId="34" borderId="0">
      <alignment/>
      <protection/>
    </xf>
    <xf numFmtId="0" fontId="48" fillId="23" borderId="0">
      <alignment horizontal="left"/>
      <protection/>
    </xf>
    <xf numFmtId="0" fontId="60" fillId="0" borderId="10" applyNumberFormat="0" applyFill="0" applyAlignment="0" applyProtection="0"/>
  </cellStyleXfs>
  <cellXfs count="81"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60" fillId="0" borderId="11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60" fillId="0" borderId="12" xfId="0" applyNumberFormat="1" applyFont="1" applyBorder="1" applyAlignment="1">
      <alignment/>
    </xf>
    <xf numFmtId="9" fontId="60" fillId="0" borderId="16" xfId="106" applyFont="1" applyBorder="1" applyAlignment="1">
      <alignment/>
    </xf>
    <xf numFmtId="3" fontId="0" fillId="0" borderId="17" xfId="0" applyNumberFormat="1" applyFont="1" applyBorder="1" applyAlignment="1">
      <alignment/>
    </xf>
    <xf numFmtId="3" fontId="60" fillId="0" borderId="18" xfId="0" applyNumberFormat="1" applyFont="1" applyBorder="1" applyAlignment="1">
      <alignment/>
    </xf>
    <xf numFmtId="178" fontId="0" fillId="0" borderId="14" xfId="0" applyNumberFormat="1" applyFont="1" applyBorder="1" applyAlignment="1">
      <alignment/>
    </xf>
    <xf numFmtId="178" fontId="0" fillId="0" borderId="15" xfId="0" applyNumberFormat="1" applyFont="1" applyBorder="1" applyAlignment="1">
      <alignment/>
    </xf>
    <xf numFmtId="178" fontId="60" fillId="0" borderId="12" xfId="0" applyNumberFormat="1" applyFont="1" applyBorder="1" applyAlignment="1">
      <alignment/>
    </xf>
    <xf numFmtId="178" fontId="0" fillId="0" borderId="17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8" fontId="60" fillId="0" borderId="18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Fill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60" fillId="0" borderId="21" xfId="0" applyNumberFormat="1" applyFont="1" applyFill="1" applyBorder="1" applyAlignment="1">
      <alignment/>
    </xf>
    <xf numFmtId="9" fontId="60" fillId="0" borderId="22" xfId="106" applyFont="1" applyFill="1" applyBorder="1" applyAlignment="1">
      <alignment/>
    </xf>
    <xf numFmtId="178" fontId="0" fillId="0" borderId="20" xfId="0" applyNumberFormat="1" applyFont="1" applyFill="1" applyBorder="1" applyAlignment="1">
      <alignment/>
    </xf>
    <xf numFmtId="182" fontId="0" fillId="0" borderId="0" xfId="62" applyNumberFormat="1" applyFont="1" applyAlignment="1">
      <alignment/>
    </xf>
    <xf numFmtId="0" fontId="60" fillId="0" borderId="23" xfId="0" applyFont="1" applyBorder="1" applyAlignment="1">
      <alignment vertical="center" wrapText="1"/>
    </xf>
    <xf numFmtId="0" fontId="60" fillId="0" borderId="0" xfId="0" applyFont="1" applyAlignment="1">
      <alignment wrapText="1"/>
    </xf>
    <xf numFmtId="17" fontId="0" fillId="0" borderId="24" xfId="0" applyNumberFormat="1" applyBorder="1" applyAlignment="1">
      <alignment horizontal="center"/>
    </xf>
    <xf numFmtId="182" fontId="0" fillId="0" borderId="25" xfId="62" applyNumberFormat="1" applyFont="1" applyBorder="1" applyAlignment="1">
      <alignment/>
    </xf>
    <xf numFmtId="17" fontId="0" fillId="0" borderId="26" xfId="0" applyNumberFormat="1" applyBorder="1" applyAlignment="1">
      <alignment horizontal="center"/>
    </xf>
    <xf numFmtId="17" fontId="0" fillId="0" borderId="27" xfId="0" applyNumberFormat="1" applyBorder="1" applyAlignment="1">
      <alignment horizontal="center"/>
    </xf>
    <xf numFmtId="183" fontId="0" fillId="0" borderId="0" xfId="62" applyNumberFormat="1" applyFont="1" applyAlignment="1">
      <alignment/>
    </xf>
    <xf numFmtId="183" fontId="44" fillId="0" borderId="0" xfId="56" applyNumberFormat="1" applyAlignment="1" applyProtection="1">
      <alignment/>
      <protection/>
    </xf>
    <xf numFmtId="183" fontId="0" fillId="0" borderId="0" xfId="0" applyNumberFormat="1" applyAlignment="1">
      <alignment/>
    </xf>
    <xf numFmtId="183" fontId="0" fillId="0" borderId="28" xfId="62" applyNumberFormat="1" applyFont="1" applyBorder="1" applyAlignment="1">
      <alignment/>
    </xf>
    <xf numFmtId="183" fontId="0" fillId="0" borderId="29" xfId="62" applyNumberFormat="1" applyFont="1" applyBorder="1" applyAlignment="1">
      <alignment/>
    </xf>
    <xf numFmtId="182" fontId="0" fillId="0" borderId="0" xfId="62" applyNumberFormat="1" applyFont="1" applyAlignment="1">
      <alignment/>
    </xf>
    <xf numFmtId="182" fontId="60" fillId="0" borderId="30" xfId="62" applyNumberFormat="1" applyFont="1" applyBorder="1" applyAlignment="1">
      <alignment vertical="center" wrapText="1"/>
    </xf>
    <xf numFmtId="182" fontId="60" fillId="0" borderId="31" xfId="62" applyNumberFormat="1" applyFont="1" applyBorder="1" applyAlignment="1">
      <alignment vertical="center" wrapText="1"/>
    </xf>
    <xf numFmtId="182" fontId="0" fillId="0" borderId="23" xfId="62" applyNumberFormat="1" applyFont="1" applyBorder="1" applyAlignment="1">
      <alignment/>
    </xf>
    <xf numFmtId="182" fontId="0" fillId="0" borderId="32" xfId="62" applyNumberFormat="1" applyFont="1" applyBorder="1" applyAlignment="1">
      <alignment/>
    </xf>
    <xf numFmtId="182" fontId="0" fillId="0" borderId="33" xfId="62" applyNumberFormat="1" applyFont="1" applyBorder="1" applyAlignment="1">
      <alignment/>
    </xf>
    <xf numFmtId="183" fontId="0" fillId="0" borderId="29" xfId="0" applyNumberFormat="1" applyBorder="1" applyAlignment="1">
      <alignment/>
    </xf>
    <xf numFmtId="183" fontId="0" fillId="0" borderId="34" xfId="0" applyNumberFormat="1" applyBorder="1" applyAlignment="1">
      <alignment/>
    </xf>
    <xf numFmtId="183" fontId="0" fillId="0" borderId="28" xfId="0" applyNumberFormat="1" applyBorder="1" applyAlignment="1">
      <alignment/>
    </xf>
    <xf numFmtId="182" fontId="0" fillId="0" borderId="0" xfId="62" applyNumberFormat="1" applyFont="1" applyBorder="1" applyAlignment="1">
      <alignment/>
    </xf>
    <xf numFmtId="182" fontId="0" fillId="0" borderId="35" xfId="62" applyNumberFormat="1" applyFont="1" applyBorder="1" applyAlignment="1">
      <alignment/>
    </xf>
    <xf numFmtId="0" fontId="44" fillId="0" borderId="0" xfId="56" applyAlignment="1" applyProtection="1">
      <alignment/>
      <protection/>
    </xf>
    <xf numFmtId="182" fontId="60" fillId="0" borderId="36" xfId="62" applyNumberFormat="1" applyFont="1" applyBorder="1" applyAlignment="1">
      <alignment vertical="center" wrapText="1"/>
    </xf>
    <xf numFmtId="0" fontId="50" fillId="0" borderId="0" xfId="0" applyFont="1" applyAlignment="1">
      <alignment/>
    </xf>
    <xf numFmtId="3" fontId="33" fillId="0" borderId="0" xfId="0" applyNumberFormat="1" applyFont="1" applyFill="1" applyBorder="1" applyAlignment="1">
      <alignment/>
    </xf>
    <xf numFmtId="178" fontId="33" fillId="0" borderId="0" xfId="0" applyNumberFormat="1" applyFont="1" applyFill="1" applyBorder="1" applyAlignment="1">
      <alignment/>
    </xf>
    <xf numFmtId="178" fontId="60" fillId="0" borderId="21" xfId="0" applyNumberFormat="1" applyFont="1" applyFill="1" applyBorder="1" applyAlignment="1">
      <alignment/>
    </xf>
    <xf numFmtId="178" fontId="0" fillId="0" borderId="19" xfId="0" applyNumberFormat="1" applyFont="1" applyBorder="1" applyAlignment="1">
      <alignment/>
    </xf>
    <xf numFmtId="17" fontId="0" fillId="0" borderId="0" xfId="0" applyNumberFormat="1" applyBorder="1" applyAlignment="1">
      <alignment horizontal="center"/>
    </xf>
    <xf numFmtId="183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10" fontId="0" fillId="0" borderId="0" xfId="106" applyNumberFormat="1" applyFont="1" applyAlignment="1">
      <alignment/>
    </xf>
    <xf numFmtId="49" fontId="0" fillId="0" borderId="0" xfId="0" applyNumberFormat="1" applyAlignment="1">
      <alignment/>
    </xf>
    <xf numFmtId="49" fontId="60" fillId="0" borderId="37" xfId="0" applyNumberFormat="1" applyFont="1" applyBorder="1" applyAlignment="1">
      <alignment/>
    </xf>
    <xf numFmtId="49" fontId="60" fillId="0" borderId="18" xfId="0" applyNumberFormat="1" applyFont="1" applyBorder="1" applyAlignment="1">
      <alignment/>
    </xf>
    <xf numFmtId="49" fontId="60" fillId="0" borderId="21" xfId="0" applyNumberFormat="1" applyFont="1" applyFill="1" applyBorder="1" applyAlignment="1">
      <alignment/>
    </xf>
    <xf numFmtId="49" fontId="50" fillId="0" borderId="0" xfId="0" applyNumberFormat="1" applyFont="1" applyAlignment="1">
      <alignment/>
    </xf>
    <xf numFmtId="49" fontId="60" fillId="0" borderId="12" xfId="0" applyNumberFormat="1" applyFont="1" applyBorder="1" applyAlignment="1">
      <alignment/>
    </xf>
    <xf numFmtId="182" fontId="0" fillId="0" borderId="0" xfId="0" applyNumberFormat="1" applyBorder="1" applyAlignment="1">
      <alignment/>
    </xf>
    <xf numFmtId="182" fontId="0" fillId="0" borderId="32" xfId="0" applyNumberFormat="1" applyBorder="1" applyAlignment="1">
      <alignment/>
    </xf>
    <xf numFmtId="17" fontId="0" fillId="0" borderId="23" xfId="0" applyNumberFormat="1" applyBorder="1" applyAlignment="1">
      <alignment horizontal="center"/>
    </xf>
    <xf numFmtId="182" fontId="0" fillId="0" borderId="25" xfId="0" applyNumberFormat="1" applyBorder="1" applyAlignment="1">
      <alignment/>
    </xf>
    <xf numFmtId="182" fontId="0" fillId="0" borderId="23" xfId="0" applyNumberFormat="1" applyBorder="1" applyAlignment="1">
      <alignment/>
    </xf>
    <xf numFmtId="182" fontId="0" fillId="0" borderId="33" xfId="0" applyNumberFormat="1" applyBorder="1" applyAlignment="1">
      <alignment/>
    </xf>
    <xf numFmtId="182" fontId="0" fillId="0" borderId="35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60" fillId="0" borderId="38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182" fontId="60" fillId="0" borderId="38" xfId="62" applyNumberFormat="1" applyFont="1" applyBorder="1" applyAlignment="1">
      <alignment horizontal="center"/>
    </xf>
    <xf numFmtId="182" fontId="60" fillId="0" borderId="13" xfId="62" applyNumberFormat="1" applyFont="1" applyBorder="1" applyAlignment="1">
      <alignment horizontal="center"/>
    </xf>
  </cellXfs>
  <cellStyles count="11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Hipervínculo 2" xfId="57"/>
    <cellStyle name="Hipervínculo 3" xfId="58"/>
    <cellStyle name="Followed Hyperlink" xfId="59"/>
    <cellStyle name="Incorrecto" xfId="60"/>
    <cellStyle name="linea de totales" xfId="61"/>
    <cellStyle name="Comma" xfId="62"/>
    <cellStyle name="Comma [0]" xfId="63"/>
    <cellStyle name="Millares 2" xfId="64"/>
    <cellStyle name="Millares 2 2" xfId="65"/>
    <cellStyle name="Millares 3" xfId="66"/>
    <cellStyle name="Millares 3 2" xfId="67"/>
    <cellStyle name="Millares 4" xfId="68"/>
    <cellStyle name="Millares 4 2" xfId="69"/>
    <cellStyle name="Millares 5" xfId="70"/>
    <cellStyle name="Millares 6" xfId="71"/>
    <cellStyle name="Millares 7" xfId="72"/>
    <cellStyle name="Millares 8" xfId="73"/>
    <cellStyle name="Millares 9" xfId="74"/>
    <cellStyle name="Currency" xfId="75"/>
    <cellStyle name="Currency [0]" xfId="76"/>
    <cellStyle name="Neutral" xfId="77"/>
    <cellStyle name="Normal 10" xfId="78"/>
    <cellStyle name="Normal 11" xfId="79"/>
    <cellStyle name="Normal 12" xfId="80"/>
    <cellStyle name="Normal 13" xfId="81"/>
    <cellStyle name="Normal 14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 2" xfId="89"/>
    <cellStyle name="Normal 2 3" xfId="90"/>
    <cellStyle name="Normal 20" xfId="91"/>
    <cellStyle name="Normal 21" xfId="92"/>
    <cellStyle name="Normal 22" xfId="93"/>
    <cellStyle name="Normal 23" xfId="94"/>
    <cellStyle name="Normal 24" xfId="95"/>
    <cellStyle name="Normal 3" xfId="96"/>
    <cellStyle name="Normal 3 2" xfId="97"/>
    <cellStyle name="Normal 4" xfId="98"/>
    <cellStyle name="Normal 5" xfId="99"/>
    <cellStyle name="Normal 6" xfId="100"/>
    <cellStyle name="Normal 7" xfId="101"/>
    <cellStyle name="Normal 8" xfId="102"/>
    <cellStyle name="Normal 9" xfId="103"/>
    <cellStyle name="Notas" xfId="104"/>
    <cellStyle name="Notas al pie" xfId="105"/>
    <cellStyle name="Percent" xfId="106"/>
    <cellStyle name="Porcentaje 2" xfId="107"/>
    <cellStyle name="Porcentaje 3" xfId="108"/>
    <cellStyle name="Porcentaje 4" xfId="109"/>
    <cellStyle name="Porcentaje 5" xfId="110"/>
    <cellStyle name="Porcentual 2" xfId="111"/>
    <cellStyle name="Porcentual 2 2" xfId="112"/>
    <cellStyle name="Porcentual 3" xfId="113"/>
    <cellStyle name="Porcentual 4" xfId="114"/>
    <cellStyle name="Porcentual 5" xfId="115"/>
    <cellStyle name="Porcentual 6" xfId="116"/>
    <cellStyle name="Porcentual 7" xfId="117"/>
    <cellStyle name="Porcentual 8" xfId="118"/>
    <cellStyle name="Salida" xfId="119"/>
    <cellStyle name="Separador de milhares_Plan1" xfId="120"/>
    <cellStyle name="Standard 2" xfId="121"/>
    <cellStyle name="subtitulos de las filas" xfId="122"/>
    <cellStyle name="Texto de advertencia" xfId="123"/>
    <cellStyle name="Texto explicativo" xfId="124"/>
    <cellStyle name="Título" xfId="125"/>
    <cellStyle name="Título 2" xfId="126"/>
    <cellStyle name="Título 3" xfId="127"/>
    <cellStyle name="titulo del informe" xfId="128"/>
    <cellStyle name="titulos de las columnas" xfId="129"/>
    <cellStyle name="titulos de las filas" xfId="130"/>
    <cellStyle name="Total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0</xdr:rowOff>
    </xdr:from>
    <xdr:to>
      <xdr:col>8</xdr:col>
      <xdr:colOff>733425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0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0</xdr:row>
      <xdr:rowOff>0</xdr:rowOff>
    </xdr:from>
    <xdr:to>
      <xdr:col>3</xdr:col>
      <xdr:colOff>1362075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0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P64"/>
  <sheetViews>
    <sheetView showGridLines="0" tabSelected="1" zoomScalePageLayoutView="0" workbookViewId="0" topLeftCell="A1">
      <selection activeCell="L69" sqref="L69"/>
    </sheetView>
  </sheetViews>
  <sheetFormatPr defaultColWidth="11.421875" defaultRowHeight="15"/>
  <cols>
    <col min="1" max="1" width="12.28125" style="0" customWidth="1"/>
    <col min="2" max="2" width="11.421875" style="59" customWidth="1"/>
    <col min="3" max="3" width="9.140625" style="0" customWidth="1"/>
    <col min="6" max="6" width="11.00390625" style="0" customWidth="1"/>
    <col min="7" max="7" width="11.57421875" style="0" bestFit="1" customWidth="1"/>
    <col min="11" max="12" width="12.7109375" style="0" bestFit="1" customWidth="1"/>
    <col min="13" max="13" width="11.28125" style="0" customWidth="1"/>
    <col min="14" max="14" width="10.28125" style="0" customWidth="1"/>
    <col min="15" max="15" width="10.00390625" style="0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6:10" ht="15.75" thickBot="1">
      <c r="F9" s="73" t="s">
        <v>31</v>
      </c>
      <c r="G9" s="74"/>
      <c r="H9" s="74"/>
      <c r="I9" s="74"/>
      <c r="J9" s="75"/>
    </row>
    <row r="10" ht="15">
      <c r="K10" s="48" t="s">
        <v>22</v>
      </c>
    </row>
    <row r="11" ht="15.75" thickBot="1">
      <c r="K11" s="17"/>
    </row>
    <row r="12" spans="7:9" ht="15.75" thickBot="1">
      <c r="G12" s="76" t="s">
        <v>23</v>
      </c>
      <c r="H12" s="77"/>
      <c r="I12" s="78"/>
    </row>
    <row r="13" ht="15.75" thickBot="1"/>
    <row r="14" spans="2:16" ht="15.75" thickBot="1">
      <c r="B14" s="60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  <c r="H14" s="2" t="s">
        <v>7</v>
      </c>
      <c r="I14" s="2" t="s">
        <v>8</v>
      </c>
      <c r="J14" s="2" t="s">
        <v>9</v>
      </c>
      <c r="K14" s="2" t="s">
        <v>10</v>
      </c>
      <c r="L14" s="2" t="s">
        <v>11</v>
      </c>
      <c r="M14" s="2" t="s">
        <v>12</v>
      </c>
      <c r="N14" s="2" t="s">
        <v>13</v>
      </c>
      <c r="O14" s="3" t="s">
        <v>14</v>
      </c>
      <c r="P14" s="4" t="s">
        <v>15</v>
      </c>
    </row>
    <row r="15" spans="2:16" ht="15">
      <c r="B15" s="61">
        <v>2007</v>
      </c>
      <c r="C15" s="5">
        <v>16880.449</v>
      </c>
      <c r="D15" s="6">
        <v>15969.043</v>
      </c>
      <c r="E15" s="6">
        <v>18226.396</v>
      </c>
      <c r="F15" s="6">
        <v>17753.062</v>
      </c>
      <c r="G15" s="6">
        <v>19815.69</v>
      </c>
      <c r="H15" s="6">
        <v>19030.189</v>
      </c>
      <c r="I15" s="6">
        <v>19689.275</v>
      </c>
      <c r="J15" s="6">
        <v>20699.093</v>
      </c>
      <c r="K15" s="6">
        <v>18136.594</v>
      </c>
      <c r="L15" s="6">
        <v>18756.605</v>
      </c>
      <c r="M15" s="6">
        <v>18111.782</v>
      </c>
      <c r="N15" s="6">
        <v>17107.642</v>
      </c>
      <c r="O15" s="7">
        <f aca="true" t="shared" si="0" ref="O15:O20">SUM(C15:N15)</f>
        <v>220175.82</v>
      </c>
      <c r="P15" s="8"/>
    </row>
    <row r="16" spans="2:16" ht="15">
      <c r="B16" s="61">
        <v>2008</v>
      </c>
      <c r="C16" s="9">
        <v>16492.774</v>
      </c>
      <c r="D16" s="1">
        <v>16687.88</v>
      </c>
      <c r="E16" s="1">
        <v>17621.607</v>
      </c>
      <c r="F16" s="1">
        <v>18338.447</v>
      </c>
      <c r="G16" s="1">
        <v>19106.217</v>
      </c>
      <c r="H16" s="1">
        <v>18528.102</v>
      </c>
      <c r="I16" s="1">
        <v>18848.696</v>
      </c>
      <c r="J16" s="1">
        <v>18962.948</v>
      </c>
      <c r="K16" s="1">
        <v>18485.546</v>
      </c>
      <c r="L16" s="1">
        <v>18639.439</v>
      </c>
      <c r="M16" s="1">
        <v>16840.532</v>
      </c>
      <c r="N16" s="1">
        <v>16840.532</v>
      </c>
      <c r="O16" s="10">
        <f t="shared" si="0"/>
        <v>215392.72000000003</v>
      </c>
      <c r="P16" s="8">
        <f>+O16/O15-1</f>
        <v>-0.021724002208780124</v>
      </c>
    </row>
    <row r="17" spans="2:16" ht="17.25" customHeight="1">
      <c r="B17" s="61">
        <v>2009</v>
      </c>
      <c r="C17" s="9">
        <v>17139.59</v>
      </c>
      <c r="D17" s="1">
        <v>15792.277</v>
      </c>
      <c r="E17" s="1">
        <v>17950.368</v>
      </c>
      <c r="F17" s="1">
        <v>17826.167</v>
      </c>
      <c r="G17" s="1">
        <v>18854.708</v>
      </c>
      <c r="H17" s="1">
        <v>18748.371</v>
      </c>
      <c r="I17" s="1">
        <v>19972.974</v>
      </c>
      <c r="J17" s="1">
        <v>19585.339</v>
      </c>
      <c r="K17" s="1">
        <v>18509.241</v>
      </c>
      <c r="L17" s="1">
        <v>18986.811</v>
      </c>
      <c r="M17" s="1">
        <v>17653.965</v>
      </c>
      <c r="N17" s="1">
        <v>17477.794</v>
      </c>
      <c r="O17" s="10">
        <f t="shared" si="0"/>
        <v>218497.605</v>
      </c>
      <c r="P17" s="8">
        <f>+O17/O16-1</f>
        <v>0.014414995084327753</v>
      </c>
    </row>
    <row r="18" spans="2:16" ht="17.25" customHeight="1">
      <c r="B18" s="61">
        <v>2010</v>
      </c>
      <c r="C18" s="9">
        <v>16873.068</v>
      </c>
      <c r="D18" s="1">
        <v>16341.135</v>
      </c>
      <c r="E18" s="1">
        <v>18865.724</v>
      </c>
      <c r="F18" s="1">
        <v>19365.725</v>
      </c>
      <c r="G18" s="1">
        <v>18517.773</v>
      </c>
      <c r="H18" s="1">
        <v>19084.495</v>
      </c>
      <c r="I18" s="1">
        <v>20256.172</v>
      </c>
      <c r="J18" s="1">
        <v>19583.547</v>
      </c>
      <c r="K18" s="1">
        <v>18784.696</v>
      </c>
      <c r="L18" s="1">
        <v>18748.211</v>
      </c>
      <c r="M18" s="1">
        <v>18385.506</v>
      </c>
      <c r="N18" s="1">
        <v>17510</v>
      </c>
      <c r="O18" s="10">
        <f t="shared" si="0"/>
        <v>222316.052</v>
      </c>
      <c r="P18" s="8">
        <f>+O18/O17-1</f>
        <v>0.017475921532412064</v>
      </c>
    </row>
    <row r="19" spans="2:16" ht="17.25" customHeight="1">
      <c r="B19" s="61">
        <v>2011</v>
      </c>
      <c r="C19" s="9">
        <v>17114</v>
      </c>
      <c r="D19" s="1">
        <v>16540.772</v>
      </c>
      <c r="E19" s="1">
        <v>18922.615</v>
      </c>
      <c r="F19" s="1">
        <v>18734.736</v>
      </c>
      <c r="G19" s="1">
        <v>19942.517</v>
      </c>
      <c r="H19" s="1">
        <v>19287.179</v>
      </c>
      <c r="I19" s="1">
        <v>19973.861</v>
      </c>
      <c r="J19" s="1">
        <v>20850.795</v>
      </c>
      <c r="K19" s="1">
        <v>18107.938</v>
      </c>
      <c r="L19" s="1">
        <v>19288.888</v>
      </c>
      <c r="M19" s="1">
        <v>18501.055</v>
      </c>
      <c r="N19" s="1">
        <v>17587.9</v>
      </c>
      <c r="O19" s="10">
        <f t="shared" si="0"/>
        <v>224852.25600000002</v>
      </c>
      <c r="P19" s="8">
        <f>+O19/O18-1</f>
        <v>0.011408101111835212</v>
      </c>
    </row>
    <row r="20" spans="2:16" ht="17.25" customHeight="1">
      <c r="B20" s="61">
        <v>2012</v>
      </c>
      <c r="C20" s="9">
        <v>17347.866</v>
      </c>
      <c r="D20" s="1">
        <v>16956.513</v>
      </c>
      <c r="E20" s="1">
        <v>19209.992</v>
      </c>
      <c r="F20" s="1">
        <v>18421.118</v>
      </c>
      <c r="G20" s="1">
        <v>19945.749</v>
      </c>
      <c r="H20" s="1">
        <v>19443.502</v>
      </c>
      <c r="I20" s="1">
        <v>19901.718</v>
      </c>
      <c r="J20" s="1">
        <v>21415.848</v>
      </c>
      <c r="K20" s="1">
        <v>21014.515</v>
      </c>
      <c r="L20" s="1">
        <v>19567.711</v>
      </c>
      <c r="M20" s="1">
        <v>18201.568</v>
      </c>
      <c r="N20" s="1">
        <v>17164.586</v>
      </c>
      <c r="O20" s="10">
        <f t="shared" si="0"/>
        <v>228590.68600000002</v>
      </c>
      <c r="P20" s="8">
        <f>+O20/O19-1</f>
        <v>0.016626161847359766</v>
      </c>
    </row>
    <row r="21" spans="2:16" ht="17.25" customHeight="1">
      <c r="B21" s="61">
        <v>2013</v>
      </c>
      <c r="C21" s="9">
        <v>17541.066</v>
      </c>
      <c r="D21" s="1">
        <v>16480.728</v>
      </c>
      <c r="E21" s="1">
        <v>18426.66</v>
      </c>
      <c r="F21" s="1">
        <v>19422.685</v>
      </c>
      <c r="G21" s="1">
        <v>20488.169</v>
      </c>
      <c r="H21" s="1">
        <v>18424.388</v>
      </c>
      <c r="I21" s="1">
        <v>20769.714</v>
      </c>
      <c r="J21" s="1">
        <v>20529.45</v>
      </c>
      <c r="K21" s="1">
        <v>18758.27</v>
      </c>
      <c r="L21" s="1">
        <v>19670.241</v>
      </c>
      <c r="M21" s="1">
        <v>18362.672</v>
      </c>
      <c r="N21" s="1">
        <v>16998.636</v>
      </c>
      <c r="O21" s="10">
        <f>SUM(C21:N21)</f>
        <v>225872.679</v>
      </c>
      <c r="P21" s="8">
        <f>O21/O20-1</f>
        <v>-0.011890278854143732</v>
      </c>
    </row>
    <row r="22" spans="2:16" ht="17.25" customHeight="1">
      <c r="B22" s="61">
        <v>2014</v>
      </c>
      <c r="C22" s="9">
        <v>17511.97</v>
      </c>
      <c r="D22" s="1">
        <v>16482.215</v>
      </c>
      <c r="E22" s="1">
        <v>18508.493</v>
      </c>
      <c r="F22" s="1">
        <v>18614.152</v>
      </c>
      <c r="G22" s="1">
        <v>19646.708</v>
      </c>
      <c r="H22" s="1">
        <v>19852.347</v>
      </c>
      <c r="I22" s="1">
        <v>19963.935</v>
      </c>
      <c r="J22" s="1">
        <v>19381.015</v>
      </c>
      <c r="K22" s="1">
        <v>19322.204</v>
      </c>
      <c r="L22" s="1">
        <v>19265</v>
      </c>
      <c r="M22" s="1">
        <v>17487.272</v>
      </c>
      <c r="N22" s="1">
        <v>17829.8505</v>
      </c>
      <c r="O22" s="10">
        <f>SUM(C22:N22)</f>
        <v>223865.16150000002</v>
      </c>
      <c r="P22" s="8">
        <f>O22/O21-1</f>
        <v>-0.008887827907685941</v>
      </c>
    </row>
    <row r="23" spans="2:16" ht="17.25" customHeight="1">
      <c r="B23" s="61">
        <v>2015</v>
      </c>
      <c r="C23" s="9">
        <v>16874.102</v>
      </c>
      <c r="D23" s="1">
        <v>15022.207</v>
      </c>
      <c r="E23" s="1">
        <v>18023.98845</v>
      </c>
      <c r="F23" s="1">
        <v>17534.045</v>
      </c>
      <c r="G23" s="1">
        <v>19150.131</v>
      </c>
      <c r="H23" s="1">
        <v>18538.786</v>
      </c>
      <c r="I23" s="1">
        <v>18940.191</v>
      </c>
      <c r="J23" s="1">
        <v>18770.268</v>
      </c>
      <c r="K23" s="1">
        <v>18326.199</v>
      </c>
      <c r="L23" s="1">
        <v>18688.059</v>
      </c>
      <c r="M23" s="1">
        <v>17127.212</v>
      </c>
      <c r="N23" s="1">
        <v>16732.26063</v>
      </c>
      <c r="O23" s="10">
        <f>SUM(C23:N23)</f>
        <v>213727.44908</v>
      </c>
      <c r="P23" s="8">
        <f>O23/O22-1</f>
        <v>-0.04528490432398091</v>
      </c>
    </row>
    <row r="24" spans="2:16" ht="17.25" customHeight="1">
      <c r="B24" s="61">
        <v>2016</v>
      </c>
      <c r="C24" s="9">
        <v>14919.666</v>
      </c>
      <c r="D24" s="1">
        <v>15555.5175</v>
      </c>
      <c r="E24" s="1">
        <v>17320.6105</v>
      </c>
      <c r="F24" s="1">
        <v>18818.86991</v>
      </c>
      <c r="G24" s="1">
        <v>19074.1925</v>
      </c>
      <c r="H24" s="1">
        <v>19455.545</v>
      </c>
      <c r="I24" s="1">
        <v>19731.074780000003</v>
      </c>
      <c r="J24" s="1">
        <v>20765.211740000002</v>
      </c>
      <c r="K24" s="1">
        <v>18833.22045</v>
      </c>
      <c r="L24" s="1">
        <v>18740.42549</v>
      </c>
      <c r="M24" s="1">
        <v>17965.24139</v>
      </c>
      <c r="N24" s="1">
        <v>17506.642079999998</v>
      </c>
      <c r="O24" s="10">
        <f>SUM(C24:N24)</f>
        <v>218686.21734</v>
      </c>
      <c r="P24" s="8">
        <f>O24/O23-1</f>
        <v>0.023201363612139092</v>
      </c>
    </row>
    <row r="25" spans="2:16" ht="17.25" customHeight="1">
      <c r="B25" s="61" t="s">
        <v>29</v>
      </c>
      <c r="C25" s="9">
        <v>15893.84382</v>
      </c>
      <c r="D25" s="1">
        <v>15454.69614</v>
      </c>
      <c r="E25" s="1">
        <v>18883.70254</v>
      </c>
      <c r="F25" s="1">
        <v>17455.839509999998</v>
      </c>
      <c r="G25" s="1">
        <v>19785.522439999997</v>
      </c>
      <c r="H25" s="1">
        <v>18960.29759</v>
      </c>
      <c r="I25" s="1">
        <v>19058.15885</v>
      </c>
      <c r="J25" s="1">
        <v>19962.8747</v>
      </c>
      <c r="K25" s="1">
        <v>18538.376</v>
      </c>
      <c r="L25" s="1">
        <v>18278.821969999997</v>
      </c>
      <c r="M25" s="1">
        <v>17524.588920000002</v>
      </c>
      <c r="N25" s="1">
        <v>17605.38351</v>
      </c>
      <c r="O25" s="10">
        <f>SUM(C25:N25)</f>
        <v>217402.10599</v>
      </c>
      <c r="P25" s="8">
        <f>O25/O24-1</f>
        <v>-0.005871935440739384</v>
      </c>
    </row>
    <row r="26" spans="2:16" ht="17.25" customHeight="1">
      <c r="B26" s="61" t="s">
        <v>30</v>
      </c>
      <c r="C26" s="9">
        <v>14919.57668</v>
      </c>
      <c r="D26" s="1">
        <v>15597.48299</v>
      </c>
      <c r="E26" s="1">
        <v>17708.87306</v>
      </c>
      <c r="F26" s="1">
        <v>17572.72223</v>
      </c>
      <c r="G26" s="1">
        <v>19049.145630000003</v>
      </c>
      <c r="H26" s="1">
        <v>18694.71977</v>
      </c>
      <c r="I26" s="1">
        <v>19311.77677</v>
      </c>
      <c r="J26" s="1">
        <v>19287.9248</v>
      </c>
      <c r="K26" s="1">
        <v>16772.9237</v>
      </c>
      <c r="L26" s="1">
        <v>17892.829850000002</v>
      </c>
      <c r="M26" s="1">
        <v>16633.02035</v>
      </c>
      <c r="N26" s="1">
        <v>15454.82266</v>
      </c>
      <c r="O26" s="10">
        <f>SUM(C26:N26)</f>
        <v>208895.81849</v>
      </c>
      <c r="P26" s="8">
        <f>O26/O25-1</f>
        <v>-0.03912697837614909</v>
      </c>
    </row>
    <row r="27" spans="2:16" s="18" customFormat="1" ht="15.75" thickBot="1">
      <c r="B27" s="62" t="s">
        <v>32</v>
      </c>
      <c r="C27" s="19"/>
      <c r="D27" s="20"/>
      <c r="E27" s="20"/>
      <c r="F27" s="20"/>
      <c r="G27" s="21"/>
      <c r="H27" s="20"/>
      <c r="I27" s="20"/>
      <c r="J27" s="20"/>
      <c r="K27" s="20"/>
      <c r="L27" s="20"/>
      <c r="M27" s="20"/>
      <c r="N27" s="20"/>
      <c r="O27" s="22"/>
      <c r="P27" s="23"/>
    </row>
    <row r="28" ht="15.75" thickBot="1">
      <c r="B28" s="63" t="s">
        <v>26</v>
      </c>
    </row>
    <row r="29" spans="2:11" ht="15.75" thickBot="1">
      <c r="B29"/>
      <c r="G29" s="76" t="s">
        <v>16</v>
      </c>
      <c r="H29" s="77"/>
      <c r="I29" s="78"/>
      <c r="K29" s="72"/>
    </row>
    <row r="30" ht="15.75" thickBot="1"/>
    <row r="31" spans="2:16" ht="15.75" thickBot="1">
      <c r="B31" s="60" t="s">
        <v>1</v>
      </c>
      <c r="C31" s="2" t="s">
        <v>2</v>
      </c>
      <c r="D31" s="2" t="s">
        <v>3</v>
      </c>
      <c r="E31" s="2" t="s">
        <v>4</v>
      </c>
      <c r="F31" s="2" t="s">
        <v>5</v>
      </c>
      <c r="G31" s="2" t="s">
        <v>6</v>
      </c>
      <c r="H31" s="2" t="s">
        <v>7</v>
      </c>
      <c r="I31" s="2" t="s">
        <v>8</v>
      </c>
      <c r="J31" s="2" t="s">
        <v>9</v>
      </c>
      <c r="K31" s="2" t="s">
        <v>10</v>
      </c>
      <c r="L31" s="2" t="s">
        <v>11</v>
      </c>
      <c r="M31" s="2" t="s">
        <v>12</v>
      </c>
      <c r="N31" s="2" t="s">
        <v>13</v>
      </c>
      <c r="O31" s="3" t="s">
        <v>14</v>
      </c>
      <c r="P31" s="4" t="s">
        <v>15</v>
      </c>
    </row>
    <row r="32" spans="2:16" ht="15">
      <c r="B32" s="61">
        <v>2007</v>
      </c>
      <c r="C32" s="5">
        <v>158442.62</v>
      </c>
      <c r="D32" s="6">
        <v>148440.13</v>
      </c>
      <c r="E32" s="6">
        <v>174287.6</v>
      </c>
      <c r="F32" s="6">
        <v>169719.72</v>
      </c>
      <c r="G32" s="6">
        <v>192304.74</v>
      </c>
      <c r="H32" s="6">
        <v>185885.73</v>
      </c>
      <c r="I32" s="6">
        <v>191078.98</v>
      </c>
      <c r="J32" s="6">
        <v>214702.73</v>
      </c>
      <c r="K32" s="6">
        <v>211601.16</v>
      </c>
      <c r="L32" s="6">
        <v>219565.4</v>
      </c>
      <c r="M32" s="6">
        <v>212427.52</v>
      </c>
      <c r="N32" s="6">
        <v>203931.31</v>
      </c>
      <c r="O32" s="7">
        <f aca="true" t="shared" si="1" ref="O32:O37">SUM(C32:N32)</f>
        <v>2282387.6399999997</v>
      </c>
      <c r="P32" s="8"/>
    </row>
    <row r="33" spans="2:16" ht="15">
      <c r="B33" s="61">
        <v>2008</v>
      </c>
      <c r="C33" s="9">
        <v>201858.95</v>
      </c>
      <c r="D33" s="1">
        <v>204186.27</v>
      </c>
      <c r="E33" s="1">
        <v>224503.46</v>
      </c>
      <c r="F33" s="1">
        <v>232077.73</v>
      </c>
      <c r="G33" s="1">
        <v>242309.78</v>
      </c>
      <c r="H33" s="1">
        <v>235560.86</v>
      </c>
      <c r="I33" s="1">
        <v>241286.98</v>
      </c>
      <c r="J33" s="1">
        <v>241611.84</v>
      </c>
      <c r="K33" s="1">
        <v>236057.58</v>
      </c>
      <c r="L33" s="1">
        <v>230453.83</v>
      </c>
      <c r="M33" s="1">
        <v>208918.63</v>
      </c>
      <c r="N33" s="1">
        <v>208918.63</v>
      </c>
      <c r="O33" s="10">
        <f t="shared" si="1"/>
        <v>2707744.5399999996</v>
      </c>
      <c r="P33" s="8">
        <f>+O33/O32-1</f>
        <v>0.18636488059495449</v>
      </c>
    </row>
    <row r="34" spans="2:16" ht="15">
      <c r="B34" s="61">
        <v>2009</v>
      </c>
      <c r="C34" s="9">
        <v>212435.8</v>
      </c>
      <c r="D34" s="1">
        <v>194575.14</v>
      </c>
      <c r="E34" s="1">
        <v>223399.28</v>
      </c>
      <c r="F34" s="1">
        <v>220227.05</v>
      </c>
      <c r="G34" s="1">
        <v>232837.24</v>
      </c>
      <c r="H34" s="1">
        <v>231469.31</v>
      </c>
      <c r="I34" s="1">
        <v>244259.69</v>
      </c>
      <c r="J34" s="1">
        <v>237811.36</v>
      </c>
      <c r="K34" s="1">
        <v>227043.53</v>
      </c>
      <c r="L34" s="1">
        <v>227654.87</v>
      </c>
      <c r="M34" s="1">
        <v>214976.39</v>
      </c>
      <c r="N34" s="1">
        <v>210951.31</v>
      </c>
      <c r="O34" s="10">
        <f t="shared" si="1"/>
        <v>2677640.97</v>
      </c>
      <c r="P34" s="8">
        <f>+O34/O33-1</f>
        <v>-0.011117581276703259</v>
      </c>
    </row>
    <row r="35" spans="2:16" ht="15">
      <c r="B35" s="61">
        <v>2010</v>
      </c>
      <c r="C35" s="9">
        <v>200892</v>
      </c>
      <c r="D35" s="1">
        <v>195455.95</v>
      </c>
      <c r="E35" s="1">
        <v>226107.27</v>
      </c>
      <c r="F35" s="1">
        <v>233190.04</v>
      </c>
      <c r="G35" s="1">
        <v>227897.27</v>
      </c>
      <c r="H35" s="1">
        <v>232913.28</v>
      </c>
      <c r="I35" s="1">
        <v>249268.76</v>
      </c>
      <c r="J35" s="1">
        <v>241996.54</v>
      </c>
      <c r="K35" s="1">
        <v>234564.4</v>
      </c>
      <c r="L35" s="1">
        <v>236339.34</v>
      </c>
      <c r="M35" s="1">
        <v>232380.94</v>
      </c>
      <c r="N35" s="1">
        <v>220510.98</v>
      </c>
      <c r="O35" s="10">
        <f t="shared" si="1"/>
        <v>2731516.77</v>
      </c>
      <c r="P35" s="8">
        <f>+O35/O34-1</f>
        <v>0.02012062132437409</v>
      </c>
    </row>
    <row r="36" spans="2:16" ht="15">
      <c r="B36" s="61">
        <v>2011</v>
      </c>
      <c r="C36" s="9">
        <v>214460.69</v>
      </c>
      <c r="D36" s="1">
        <v>207627.9</v>
      </c>
      <c r="E36" s="1">
        <v>239170.48</v>
      </c>
      <c r="F36" s="1">
        <v>238148.59</v>
      </c>
      <c r="G36" s="1">
        <v>254727.03</v>
      </c>
      <c r="H36" s="1">
        <v>246365.73</v>
      </c>
      <c r="I36" s="1">
        <v>255716.73</v>
      </c>
      <c r="J36" s="1">
        <v>266828.74</v>
      </c>
      <c r="K36" s="1">
        <v>234149.82</v>
      </c>
      <c r="L36" s="1">
        <v>259023.52</v>
      </c>
      <c r="M36" s="1">
        <v>264217</v>
      </c>
      <c r="N36" s="1">
        <v>254838</v>
      </c>
      <c r="O36" s="10">
        <f t="shared" si="1"/>
        <v>2935274.23</v>
      </c>
      <c r="P36" s="8">
        <f>+O36/O35-1</f>
        <v>0.07459498775107276</v>
      </c>
    </row>
    <row r="37" spans="2:16" ht="15">
      <c r="B37" s="61">
        <v>2012</v>
      </c>
      <c r="C37" s="9">
        <v>252660</v>
      </c>
      <c r="D37" s="1">
        <v>244098</v>
      </c>
      <c r="E37" s="1">
        <v>275574</v>
      </c>
      <c r="F37" s="1">
        <v>274296</v>
      </c>
      <c r="G37" s="1">
        <v>296609</v>
      </c>
      <c r="H37" s="1">
        <v>289687</v>
      </c>
      <c r="I37" s="1">
        <v>299356</v>
      </c>
      <c r="J37" s="1">
        <v>320147</v>
      </c>
      <c r="K37" s="1">
        <v>308089</v>
      </c>
      <c r="L37" s="1">
        <v>294232</v>
      </c>
      <c r="M37" s="1">
        <v>271074</v>
      </c>
      <c r="N37" s="1">
        <v>255949</v>
      </c>
      <c r="O37" s="10">
        <f t="shared" si="1"/>
        <v>3381771</v>
      </c>
      <c r="P37" s="8">
        <f>+O37/O36-1</f>
        <v>0.15211415868288403</v>
      </c>
    </row>
    <row r="38" spans="2:16" ht="15">
      <c r="B38" s="61">
        <v>2013</v>
      </c>
      <c r="C38" s="9">
        <v>262389</v>
      </c>
      <c r="D38" s="1">
        <v>246745</v>
      </c>
      <c r="E38" s="1">
        <v>282543.05</v>
      </c>
      <c r="F38" s="1">
        <v>294107</v>
      </c>
      <c r="G38" s="1">
        <v>313262.31</v>
      </c>
      <c r="H38" s="1">
        <v>280600</v>
      </c>
      <c r="I38" s="1">
        <v>320466</v>
      </c>
      <c r="J38" s="1">
        <v>309618</v>
      </c>
      <c r="K38" s="1">
        <v>280553</v>
      </c>
      <c r="L38" s="1">
        <v>311257</v>
      </c>
      <c r="M38" s="1">
        <v>290489</v>
      </c>
      <c r="N38" s="1">
        <v>265875</v>
      </c>
      <c r="O38" s="10">
        <f>SUM(C38:N38)</f>
        <v>3457904.3600000003</v>
      </c>
      <c r="P38" s="8">
        <f>O38/O37-1</f>
        <v>0.022512866778974683</v>
      </c>
    </row>
    <row r="39" spans="2:16" ht="15">
      <c r="B39" s="61">
        <v>2014</v>
      </c>
      <c r="C39" s="9">
        <v>278765</v>
      </c>
      <c r="D39" s="1">
        <v>257171</v>
      </c>
      <c r="E39" s="1">
        <v>289816.56</v>
      </c>
      <c r="F39" s="1">
        <v>310949.61</v>
      </c>
      <c r="G39" s="1">
        <v>335651.69</v>
      </c>
      <c r="H39" s="1">
        <v>333340.26</v>
      </c>
      <c r="I39" s="1">
        <v>340194.28</v>
      </c>
      <c r="J39" s="1">
        <v>329803.5</v>
      </c>
      <c r="K39" s="1">
        <v>343839.34</v>
      </c>
      <c r="L39" s="1">
        <v>344984.93</v>
      </c>
      <c r="M39" s="1">
        <v>312113.86</v>
      </c>
      <c r="N39" s="1">
        <v>327251.04</v>
      </c>
      <c r="O39" s="10">
        <f>SUM(C39:N39)</f>
        <v>3803881.07</v>
      </c>
      <c r="P39" s="8">
        <f>O39/O38-1</f>
        <v>0.10005386904338764</v>
      </c>
    </row>
    <row r="40" spans="2:16" ht="15">
      <c r="B40" s="61">
        <v>2015</v>
      </c>
      <c r="C40" s="9">
        <v>300260.13</v>
      </c>
      <c r="D40" s="1">
        <v>259863.43</v>
      </c>
      <c r="E40" s="1">
        <v>331724.04</v>
      </c>
      <c r="F40" s="1">
        <v>324943.81</v>
      </c>
      <c r="G40" s="1">
        <v>352202.73</v>
      </c>
      <c r="H40" s="1">
        <v>341321.98</v>
      </c>
      <c r="I40" s="1">
        <v>354524.34</v>
      </c>
      <c r="J40" s="1">
        <v>340274.48</v>
      </c>
      <c r="K40" s="1">
        <v>336613.85</v>
      </c>
      <c r="L40" s="1">
        <v>341186.58</v>
      </c>
      <c r="M40" s="1">
        <v>311851.82</v>
      </c>
      <c r="N40" s="1">
        <v>305033</v>
      </c>
      <c r="O40" s="10">
        <f>SUM(C40:N40)</f>
        <v>3899800.19</v>
      </c>
      <c r="P40" s="8">
        <f>O40/O39-1</f>
        <v>0.02521611959860781</v>
      </c>
    </row>
    <row r="41" spans="2:16" ht="17.25" customHeight="1">
      <c r="B41" s="61">
        <v>2016</v>
      </c>
      <c r="C41" s="9">
        <v>269407.32</v>
      </c>
      <c r="D41" s="1">
        <v>285449.69</v>
      </c>
      <c r="E41" s="1">
        <v>311700.6</v>
      </c>
      <c r="F41" s="1">
        <v>341827.41</v>
      </c>
      <c r="G41" s="1">
        <v>338506.48</v>
      </c>
      <c r="H41" s="1">
        <v>340309.8</v>
      </c>
      <c r="I41" s="1">
        <v>355679.97</v>
      </c>
      <c r="J41" s="1">
        <v>365427.65</v>
      </c>
      <c r="K41" s="1">
        <v>336056.7</v>
      </c>
      <c r="L41" s="1">
        <v>333256.35</v>
      </c>
      <c r="M41" s="1">
        <v>335194.91</v>
      </c>
      <c r="N41" s="1">
        <v>336454.17</v>
      </c>
      <c r="O41" s="10">
        <f>SUM(C41:N41)</f>
        <v>3949271.0500000003</v>
      </c>
      <c r="P41" s="8">
        <f>O41/O40-1</f>
        <v>0.012685485817159448</v>
      </c>
    </row>
    <row r="42" spans="2:16" ht="17.25" customHeight="1">
      <c r="B42" s="61" t="s">
        <v>29</v>
      </c>
      <c r="C42" s="9">
        <v>293514.83</v>
      </c>
      <c r="D42" s="1">
        <v>289339.42</v>
      </c>
      <c r="E42" s="1">
        <v>355447.88</v>
      </c>
      <c r="F42" s="1">
        <v>329543.67000000004</v>
      </c>
      <c r="G42" s="1">
        <v>376554.89</v>
      </c>
      <c r="H42" s="1">
        <v>358256.93</v>
      </c>
      <c r="I42" s="1">
        <v>359985.01999999996</v>
      </c>
      <c r="J42" s="1">
        <v>376199.20999999996</v>
      </c>
      <c r="K42" s="1">
        <v>350699.78</v>
      </c>
      <c r="L42" s="1">
        <v>355749.77</v>
      </c>
      <c r="M42" s="1">
        <v>363947.35000000003</v>
      </c>
      <c r="N42" s="1">
        <v>370618.01</v>
      </c>
      <c r="O42" s="10">
        <f>SUM(C42:N42)</f>
        <v>4179856.76</v>
      </c>
      <c r="P42" s="8">
        <f>O42/O41-1</f>
        <v>0.0583869040844891</v>
      </c>
    </row>
    <row r="43" spans="2:16" ht="17.25" customHeight="1">
      <c r="B43" s="61" t="s">
        <v>30</v>
      </c>
      <c r="C43" s="9">
        <v>307598.58999999997</v>
      </c>
      <c r="D43" s="1">
        <v>323607.70999999996</v>
      </c>
      <c r="E43" s="1">
        <v>363557.26999999996</v>
      </c>
      <c r="F43" s="1">
        <v>361338.35</v>
      </c>
      <c r="G43" s="1">
        <v>381009.37</v>
      </c>
      <c r="H43" s="1">
        <v>374350.54000000004</v>
      </c>
      <c r="I43" s="1">
        <v>381792.22</v>
      </c>
      <c r="J43" s="1">
        <v>383512.88</v>
      </c>
      <c r="K43" s="1">
        <v>336637.8</v>
      </c>
      <c r="L43" s="1">
        <v>374254.98</v>
      </c>
      <c r="M43" s="1">
        <v>341568.3</v>
      </c>
      <c r="N43" s="1">
        <v>316402.22</v>
      </c>
      <c r="O43" s="10">
        <f>SUM(C43:N43)</f>
        <v>4245630.2299999995</v>
      </c>
      <c r="P43" s="8">
        <f>O43/O42-1</f>
        <v>0.0157358191384529</v>
      </c>
    </row>
    <row r="44" spans="2:16" s="18" customFormat="1" ht="15.75" thickBot="1">
      <c r="B44" s="62" t="s">
        <v>32</v>
      </c>
      <c r="C44" s="19"/>
      <c r="D44" s="20"/>
      <c r="E44" s="20"/>
      <c r="F44" s="20"/>
      <c r="G44" s="21"/>
      <c r="H44" s="20"/>
      <c r="I44" s="20"/>
      <c r="J44" s="20"/>
      <c r="K44" s="20"/>
      <c r="L44" s="20"/>
      <c r="M44" s="20"/>
      <c r="N44" s="20"/>
      <c r="O44" s="22"/>
      <c r="P44" s="23"/>
    </row>
    <row r="45" ht="15.75" thickBot="1">
      <c r="B45" s="63" t="s">
        <v>0</v>
      </c>
    </row>
    <row r="46" spans="7:9" ht="15.75" thickBot="1">
      <c r="G46" s="76" t="s">
        <v>20</v>
      </c>
      <c r="H46" s="77"/>
      <c r="I46" s="78"/>
    </row>
    <row r="47" ht="15.75" thickBot="1"/>
    <row r="48" spans="2:16" ht="15.75" thickBot="1">
      <c r="B48" s="60" t="s">
        <v>1</v>
      </c>
      <c r="C48" s="2" t="s">
        <v>2</v>
      </c>
      <c r="D48" s="2" t="s">
        <v>3</v>
      </c>
      <c r="E48" s="2" t="s">
        <v>4</v>
      </c>
      <c r="F48" s="2" t="s">
        <v>5</v>
      </c>
      <c r="G48" s="2" t="s">
        <v>6</v>
      </c>
      <c r="H48" s="2" t="s">
        <v>7</v>
      </c>
      <c r="I48" s="2" t="s">
        <v>8</v>
      </c>
      <c r="J48" s="2" t="s">
        <v>9</v>
      </c>
      <c r="K48" s="2" t="s">
        <v>10</v>
      </c>
      <c r="L48" s="2" t="s">
        <v>11</v>
      </c>
      <c r="M48" s="2" t="s">
        <v>12</v>
      </c>
      <c r="N48" s="2" t="s">
        <v>13</v>
      </c>
      <c r="O48" s="3" t="s">
        <v>17</v>
      </c>
      <c r="P48" s="4" t="s">
        <v>15</v>
      </c>
    </row>
    <row r="49" spans="2:16" ht="15">
      <c r="B49" s="64">
        <v>2007</v>
      </c>
      <c r="C49" s="11">
        <f aca="true" t="shared" si="2" ref="C49:O49">+C32/C15</f>
        <v>9.386161469994073</v>
      </c>
      <c r="D49" s="12">
        <f t="shared" si="2"/>
        <v>9.295493161362268</v>
      </c>
      <c r="E49" s="12">
        <f t="shared" si="2"/>
        <v>9.562373164722198</v>
      </c>
      <c r="F49" s="12">
        <f t="shared" si="2"/>
        <v>9.560025194527006</v>
      </c>
      <c r="G49" s="12">
        <f t="shared" si="2"/>
        <v>9.704670389978851</v>
      </c>
      <c r="H49" s="12">
        <f t="shared" si="2"/>
        <v>9.767939246425772</v>
      </c>
      <c r="I49" s="12">
        <f t="shared" si="2"/>
        <v>9.704724018532932</v>
      </c>
      <c r="J49" s="12">
        <f t="shared" si="2"/>
        <v>10.372567049193895</v>
      </c>
      <c r="K49" s="12">
        <f t="shared" si="2"/>
        <v>11.667083687267851</v>
      </c>
      <c r="L49" s="12">
        <f t="shared" si="2"/>
        <v>11.706031022138601</v>
      </c>
      <c r="M49" s="12">
        <f t="shared" si="2"/>
        <v>11.72869240586045</v>
      </c>
      <c r="N49" s="12">
        <f t="shared" si="2"/>
        <v>11.920480332707454</v>
      </c>
      <c r="O49" s="13">
        <f t="shared" si="2"/>
        <v>10.366204790335285</v>
      </c>
      <c r="P49" s="8"/>
    </row>
    <row r="50" spans="2:16" ht="15">
      <c r="B50" s="61">
        <v>2008</v>
      </c>
      <c r="C50" s="14">
        <f aca="true" t="shared" si="3" ref="C50:O50">+C33/C16</f>
        <v>12.239235801084765</v>
      </c>
      <c r="D50" s="15">
        <f t="shared" si="3"/>
        <v>12.235602724851807</v>
      </c>
      <c r="E50" s="15">
        <f t="shared" si="3"/>
        <v>12.740237595810642</v>
      </c>
      <c r="F50" s="15">
        <f t="shared" si="3"/>
        <v>12.655255376859339</v>
      </c>
      <c r="G50" s="15">
        <f t="shared" si="3"/>
        <v>12.68224787774576</v>
      </c>
      <c r="H50" s="15">
        <f t="shared" si="3"/>
        <v>12.713706994920473</v>
      </c>
      <c r="I50" s="15">
        <f t="shared" si="3"/>
        <v>12.801255853455327</v>
      </c>
      <c r="J50" s="15">
        <f t="shared" si="3"/>
        <v>12.741259428650018</v>
      </c>
      <c r="K50" s="15">
        <f t="shared" si="3"/>
        <v>12.76984623553992</v>
      </c>
      <c r="L50" s="15">
        <f t="shared" si="3"/>
        <v>12.363775004172604</v>
      </c>
      <c r="M50" s="15">
        <f t="shared" si="3"/>
        <v>12.40570250393515</v>
      </c>
      <c r="N50" s="15">
        <f t="shared" si="3"/>
        <v>12.40570250393515</v>
      </c>
      <c r="O50" s="16">
        <f t="shared" si="3"/>
        <v>12.571198042347946</v>
      </c>
      <c r="P50" s="8">
        <f aca="true" t="shared" si="4" ref="P50:P57">+O50/O49-1</f>
        <v>0.2127097907682125</v>
      </c>
    </row>
    <row r="51" spans="2:16" ht="15">
      <c r="B51" s="61">
        <v>2009</v>
      </c>
      <c r="C51" s="14">
        <f aca="true" t="shared" si="5" ref="C51:O51">+C34/C17</f>
        <v>12.394450509026179</v>
      </c>
      <c r="D51" s="15">
        <f t="shared" si="5"/>
        <v>12.320904705508902</v>
      </c>
      <c r="E51" s="15">
        <f t="shared" si="5"/>
        <v>12.445387192062025</v>
      </c>
      <c r="F51" s="15">
        <f t="shared" si="5"/>
        <v>12.354144892729883</v>
      </c>
      <c r="G51" s="15">
        <f t="shared" si="5"/>
        <v>12.349023914875797</v>
      </c>
      <c r="H51" s="15">
        <f t="shared" si="5"/>
        <v>12.346102496051524</v>
      </c>
      <c r="I51" s="15">
        <f t="shared" si="5"/>
        <v>12.229510237183508</v>
      </c>
      <c r="J51" s="15">
        <f t="shared" si="5"/>
        <v>12.142315228753507</v>
      </c>
      <c r="K51" s="15">
        <f t="shared" si="5"/>
        <v>12.266495962746392</v>
      </c>
      <c r="L51" s="15">
        <f t="shared" si="5"/>
        <v>11.990158326219182</v>
      </c>
      <c r="M51" s="15">
        <f t="shared" si="5"/>
        <v>12.177229874421979</v>
      </c>
      <c r="N51" s="15">
        <f t="shared" si="5"/>
        <v>12.069675955672665</v>
      </c>
      <c r="O51" s="16">
        <f t="shared" si="5"/>
        <v>12.254784074177838</v>
      </c>
      <c r="P51" s="8">
        <f t="shared" si="4"/>
        <v>-0.025169754474014372</v>
      </c>
    </row>
    <row r="52" spans="2:16" ht="15">
      <c r="B52" s="61">
        <v>2010</v>
      </c>
      <c r="C52" s="14">
        <f aca="true" t="shared" si="6" ref="C52:O52">+C35/C18</f>
        <v>11.906074224320083</v>
      </c>
      <c r="D52" s="15">
        <f t="shared" si="6"/>
        <v>11.960977618751697</v>
      </c>
      <c r="E52" s="15">
        <f t="shared" si="6"/>
        <v>11.98508310627252</v>
      </c>
      <c r="F52" s="15">
        <f t="shared" si="6"/>
        <v>12.041379292538751</v>
      </c>
      <c r="G52" s="15">
        <f t="shared" si="6"/>
        <v>12.306948033113915</v>
      </c>
      <c r="H52" s="15">
        <f t="shared" si="6"/>
        <v>12.204319789441639</v>
      </c>
      <c r="I52" s="15">
        <f t="shared" si="6"/>
        <v>12.305817703364685</v>
      </c>
      <c r="J52" s="15">
        <f t="shared" si="6"/>
        <v>12.357135303425883</v>
      </c>
      <c r="K52" s="15">
        <f t="shared" si="6"/>
        <v>12.486994732307618</v>
      </c>
      <c r="L52" s="15">
        <f t="shared" si="6"/>
        <v>12.605967577386451</v>
      </c>
      <c r="M52" s="15">
        <f t="shared" si="6"/>
        <v>12.639355152912298</v>
      </c>
      <c r="N52" s="15">
        <f t="shared" si="6"/>
        <v>12.593431182181611</v>
      </c>
      <c r="O52" s="16">
        <f t="shared" si="6"/>
        <v>12.286637628847421</v>
      </c>
      <c r="P52" s="8">
        <f t="shared" si="4"/>
        <v>0.0025992750648868856</v>
      </c>
    </row>
    <row r="53" spans="2:16" ht="15">
      <c r="B53" s="61">
        <v>2011</v>
      </c>
      <c r="C53" s="14">
        <f aca="true" t="shared" si="7" ref="C53:O53">+C36/C19</f>
        <v>12.531301273810914</v>
      </c>
      <c r="D53" s="15">
        <f t="shared" si="7"/>
        <v>12.552491504024117</v>
      </c>
      <c r="E53" s="15">
        <f t="shared" si="7"/>
        <v>12.639398941425378</v>
      </c>
      <c r="F53" s="15">
        <f t="shared" si="7"/>
        <v>12.71160639786971</v>
      </c>
      <c r="G53" s="15">
        <f t="shared" si="7"/>
        <v>12.773063199595116</v>
      </c>
      <c r="H53" s="15">
        <f t="shared" si="7"/>
        <v>12.773549205925864</v>
      </c>
      <c r="I53" s="15">
        <f t="shared" si="7"/>
        <v>12.802568817315791</v>
      </c>
      <c r="J53" s="15">
        <f t="shared" si="7"/>
        <v>12.797053541603571</v>
      </c>
      <c r="K53" s="15">
        <f t="shared" si="7"/>
        <v>12.930783173655666</v>
      </c>
      <c r="L53" s="15">
        <f t="shared" si="7"/>
        <v>13.428639328508725</v>
      </c>
      <c r="M53" s="15">
        <f t="shared" si="7"/>
        <v>14.281185586443584</v>
      </c>
      <c r="N53" s="15">
        <f t="shared" si="7"/>
        <v>14.489393276059108</v>
      </c>
      <c r="O53" s="16">
        <f t="shared" si="7"/>
        <v>13.054235177431352</v>
      </c>
      <c r="P53" s="8">
        <f t="shared" si="4"/>
        <v>0.062474174934703974</v>
      </c>
    </row>
    <row r="54" spans="2:16" ht="15">
      <c r="B54" s="61">
        <v>2012</v>
      </c>
      <c r="C54" s="14">
        <f>+C37/C20</f>
        <v>14.564327393352011</v>
      </c>
      <c r="D54" s="15">
        <f>+D37/D20</f>
        <v>14.395530496158026</v>
      </c>
      <c r="E54" s="15">
        <f>+E37/E20</f>
        <v>14.345346942362081</v>
      </c>
      <c r="F54" s="15">
        <f>+F37/F20</f>
        <v>14.89030144641601</v>
      </c>
      <c r="G54" s="15">
        <f>+G37/G20</f>
        <v>14.87078775532571</v>
      </c>
      <c r="H54" s="15">
        <f aca="true" t="shared" si="8" ref="H54:M54">+H37/H20</f>
        <v>14.89891070034606</v>
      </c>
      <c r="I54" s="15">
        <f t="shared" si="8"/>
        <v>15.041716499047972</v>
      </c>
      <c r="J54" s="15">
        <f t="shared" si="8"/>
        <v>14.949069492835399</v>
      </c>
      <c r="K54" s="15">
        <f t="shared" si="8"/>
        <v>14.66077137635582</v>
      </c>
      <c r="L54" s="15">
        <f t="shared" si="8"/>
        <v>15.036608012045967</v>
      </c>
      <c r="M54" s="15">
        <f t="shared" si="8"/>
        <v>14.892892744185556</v>
      </c>
      <c r="N54" s="15">
        <f>+N37/N20</f>
        <v>14.911457812032285</v>
      </c>
      <c r="O54" s="16">
        <f>+O37/O20</f>
        <v>14.794001711863272</v>
      </c>
      <c r="P54" s="8">
        <f t="shared" si="4"/>
        <v>0.13327219180482475</v>
      </c>
    </row>
    <row r="55" spans="2:16" ht="15">
      <c r="B55" s="61">
        <v>2013</v>
      </c>
      <c r="C55" s="14">
        <f aca="true" t="shared" si="9" ref="C55:N55">C38/C21</f>
        <v>14.958554970376374</v>
      </c>
      <c r="D55" s="15">
        <f t="shared" si="9"/>
        <v>14.971729404186515</v>
      </c>
      <c r="E55" s="15">
        <f t="shared" si="9"/>
        <v>15.333383803684443</v>
      </c>
      <c r="F55" s="15">
        <f t="shared" si="9"/>
        <v>15.142448121873983</v>
      </c>
      <c r="G55" s="15">
        <f t="shared" si="9"/>
        <v>15.289912436782418</v>
      </c>
      <c r="H55" s="15">
        <f t="shared" si="9"/>
        <v>15.229813874957475</v>
      </c>
      <c r="I55" s="15">
        <f t="shared" si="9"/>
        <v>15.429485451749601</v>
      </c>
      <c r="J55" s="15">
        <f t="shared" si="9"/>
        <v>15.081650994059753</v>
      </c>
      <c r="K55" s="15">
        <f t="shared" si="9"/>
        <v>14.956229972166943</v>
      </c>
      <c r="L55" s="15">
        <f t="shared" si="9"/>
        <v>15.823751218909823</v>
      </c>
      <c r="M55" s="15">
        <f t="shared" si="9"/>
        <v>15.819538681516503</v>
      </c>
      <c r="N55" s="15">
        <f t="shared" si="9"/>
        <v>15.640960839446178</v>
      </c>
      <c r="O55" s="16">
        <f>+O38/O21</f>
        <v>15.30908640792276</v>
      </c>
      <c r="P55" s="8">
        <f t="shared" si="4"/>
        <v>0.034817131029966086</v>
      </c>
    </row>
    <row r="56" spans="2:16" ht="15">
      <c r="B56" s="61">
        <v>2014</v>
      </c>
      <c r="C56" s="14">
        <f>C39/C22</f>
        <v>15.918540289870299</v>
      </c>
      <c r="D56" s="15">
        <f aca="true" t="shared" si="10" ref="D56:M56">D39/D22</f>
        <v>15.602939289409827</v>
      </c>
      <c r="E56" s="15">
        <f t="shared" si="10"/>
        <v>15.658571446092344</v>
      </c>
      <c r="F56" s="15">
        <f t="shared" si="10"/>
        <v>16.705010789640056</v>
      </c>
      <c r="G56" s="15">
        <f t="shared" si="10"/>
        <v>17.08437311736908</v>
      </c>
      <c r="H56" s="15">
        <f t="shared" si="10"/>
        <v>16.790974890777395</v>
      </c>
      <c r="I56" s="15">
        <f t="shared" si="10"/>
        <v>17.04044217735632</v>
      </c>
      <c r="J56" s="15">
        <f t="shared" si="10"/>
        <v>17.01683322571083</v>
      </c>
      <c r="K56" s="15">
        <f t="shared" si="10"/>
        <v>17.795037253514142</v>
      </c>
      <c r="L56" s="15">
        <f t="shared" si="10"/>
        <v>17.90734129249935</v>
      </c>
      <c r="M56" s="15">
        <f t="shared" si="10"/>
        <v>17.848058862468655</v>
      </c>
      <c r="N56" s="15">
        <v>18.354110148035172</v>
      </c>
      <c r="O56" s="16">
        <f>+O39/O22</f>
        <v>16.99184028685946</v>
      </c>
      <c r="P56" s="8">
        <f t="shared" si="4"/>
        <v>0.10991863486157105</v>
      </c>
    </row>
    <row r="57" spans="2:16" ht="15">
      <c r="B57" s="61">
        <v>2015</v>
      </c>
      <c r="C57" s="14">
        <f>C40/C23</f>
        <v>17.794139800743174</v>
      </c>
      <c r="D57" s="15">
        <f aca="true" t="shared" si="11" ref="D57:J57">D40/D23</f>
        <v>17.298618638393148</v>
      </c>
      <c r="E57" s="15">
        <f t="shared" si="11"/>
        <v>18.404585695348686</v>
      </c>
      <c r="F57" s="15">
        <f t="shared" si="11"/>
        <v>18.532164711565418</v>
      </c>
      <c r="G57" s="15">
        <f t="shared" si="11"/>
        <v>18.3916616549516</v>
      </c>
      <c r="H57" s="15">
        <f t="shared" si="11"/>
        <v>18.411236852294426</v>
      </c>
      <c r="I57" s="15">
        <f t="shared" si="11"/>
        <v>18.718097404614348</v>
      </c>
      <c r="J57" s="15">
        <f t="shared" si="11"/>
        <v>18.12837621711102</v>
      </c>
      <c r="K57" s="15">
        <v>18.367903240601066</v>
      </c>
      <c r="L57" s="15">
        <v>18.256929732509942</v>
      </c>
      <c r="M57" s="15">
        <v>18.207973370096664</v>
      </c>
      <c r="N57" s="15">
        <v>18.23023240823138</v>
      </c>
      <c r="O57" s="16">
        <f>+O40/O23</f>
        <v>18.24660429339739</v>
      </c>
      <c r="P57" s="8">
        <f t="shared" si="4"/>
        <v>0.07384509184142307</v>
      </c>
    </row>
    <row r="58" spans="2:16" ht="15">
      <c r="B58" s="61">
        <v>2016</v>
      </c>
      <c r="C58" s="14">
        <v>18.05719511415336</v>
      </c>
      <c r="D58" s="15">
        <v>18.3503821071848</v>
      </c>
      <c r="E58" s="15">
        <v>17.995936113221877</v>
      </c>
      <c r="F58" s="15">
        <v>18.164077419885835</v>
      </c>
      <c r="G58" s="15">
        <v>17.746831484478307</v>
      </c>
      <c r="H58" s="15">
        <v>17.49166111769164</v>
      </c>
      <c r="I58" s="15">
        <v>18.026385990920662</v>
      </c>
      <c r="J58" s="15">
        <v>17.598070011300543</v>
      </c>
      <c r="K58" s="15">
        <v>17.843825536487042</v>
      </c>
      <c r="L58" s="15">
        <v>17.78275259426887</v>
      </c>
      <c r="M58" s="15">
        <v>18.657968614136163</v>
      </c>
      <c r="N58" s="15">
        <v>19.21865817913609</v>
      </c>
      <c r="O58" s="16">
        <f>+O41/O24</f>
        <v>18.059076141318563</v>
      </c>
      <c r="P58" s="8">
        <f>+O58/O57-1</f>
        <v>-0.010277427463403876</v>
      </c>
    </row>
    <row r="59" spans="2:16" ht="15">
      <c r="B59" s="61" t="s">
        <v>29</v>
      </c>
      <c r="C59" s="14">
        <v>18.467202353571384</v>
      </c>
      <c r="D59" s="15">
        <v>18.721779928828802</v>
      </c>
      <c r="E59" s="15">
        <v>18.822997198090796</v>
      </c>
      <c r="F59" s="15">
        <v>18.87870645300176</v>
      </c>
      <c r="G59" s="15">
        <v>19.03183962626766</v>
      </c>
      <c r="H59" s="15">
        <v>18.89511112889658</v>
      </c>
      <c r="I59" s="15">
        <v>18.88876164971203</v>
      </c>
      <c r="J59" s="15">
        <v>18.84494170571536</v>
      </c>
      <c r="K59" s="15">
        <v>18.91750280607104</v>
      </c>
      <c r="L59" s="15">
        <v>19.46240138362702</v>
      </c>
      <c r="M59" s="15">
        <v>20.767810969000465</v>
      </c>
      <c r="N59" s="15">
        <v>21.051402248038848</v>
      </c>
      <c r="O59" s="16">
        <f>+O42/O25</f>
        <v>19.226385783918136</v>
      </c>
      <c r="P59" s="8">
        <f>+O59/O58-1</f>
        <v>0.06463839198998711</v>
      </c>
    </row>
    <row r="60" spans="2:16" s="18" customFormat="1" ht="15">
      <c r="B60" s="61" t="s">
        <v>30</v>
      </c>
      <c r="C60" s="14">
        <v>20.617112442093763</v>
      </c>
      <c r="D60" s="15">
        <v>20.747431505934276</v>
      </c>
      <c r="E60" s="15">
        <v>20.529667176912945</v>
      </c>
      <c r="F60" s="15">
        <v>20.56245727159599</v>
      </c>
      <c r="G60" s="15">
        <v>20.00138890218563</v>
      </c>
      <c r="H60" s="15">
        <v>20.024399648971045</v>
      </c>
      <c r="I60" s="15">
        <v>19.76991679984089</v>
      </c>
      <c r="J60" s="15">
        <v>19.88357399651413</v>
      </c>
      <c r="K60" s="15">
        <v>20.070311295817795</v>
      </c>
      <c r="L60" s="15">
        <v>20.91647789295889</v>
      </c>
      <c r="M60" s="15">
        <v>20.53555474667594</v>
      </c>
      <c r="N60" s="15">
        <v>20.47271760800651</v>
      </c>
      <c r="O60" s="16">
        <f>+O43/O26</f>
        <v>20.324151343427875</v>
      </c>
      <c r="P60" s="8">
        <f>+O60/O59-1</f>
        <v>0.05709682370089353</v>
      </c>
    </row>
    <row r="61" spans="2:16" s="18" customFormat="1" ht="15.75" thickBot="1">
      <c r="B61" s="62" t="s">
        <v>32</v>
      </c>
      <c r="C61" s="5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53"/>
      <c r="P61" s="23"/>
    </row>
    <row r="62" spans="2:5" s="50" customFormat="1" ht="12.75">
      <c r="B62" s="63" t="s">
        <v>0</v>
      </c>
      <c r="C62" s="51"/>
      <c r="D62" s="51"/>
      <c r="E62" s="52"/>
    </row>
    <row r="63" s="50" customFormat="1" ht="12.75">
      <c r="B63" s="63" t="s">
        <v>27</v>
      </c>
    </row>
    <row r="64" ht="15">
      <c r="B64" s="63" t="s">
        <v>28</v>
      </c>
    </row>
  </sheetData>
  <sheetProtection/>
  <mergeCells count="4">
    <mergeCell ref="F9:J9"/>
    <mergeCell ref="G12:I12"/>
    <mergeCell ref="G29:I29"/>
    <mergeCell ref="G46:I46"/>
  </mergeCells>
  <hyperlinks>
    <hyperlink ref="K10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28 O30:O41 O15:O24" formulaRange="1"/>
    <ignoredError sqref="B25:B27 B44:B61 B42:B4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F161"/>
  <sheetViews>
    <sheetView showGridLines="0" zoomScalePageLayoutView="0" workbookViewId="0" topLeftCell="A1">
      <pane ySplit="11" topLeftCell="A141" activePane="bottomLeft" state="frozen"/>
      <selection pane="topLeft" activeCell="A1" sqref="A1"/>
      <selection pane="bottomLeft" activeCell="C155" sqref="C155:E155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1.421875" style="25" customWidth="1"/>
    <col min="4" max="4" width="25.28125" style="25" customWidth="1"/>
    <col min="5" max="5" width="22.140625" style="32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3:5" ht="15.75" thickBot="1">
      <c r="C9" s="79" t="s">
        <v>25</v>
      </c>
      <c r="D9" s="80"/>
      <c r="E9" s="33" t="s">
        <v>21</v>
      </c>
    </row>
    <row r="11" spans="2:5" s="27" customFormat="1" ht="30">
      <c r="B11" s="26" t="s">
        <v>24</v>
      </c>
      <c r="C11" s="38" t="s">
        <v>19</v>
      </c>
      <c r="D11" s="39" t="s">
        <v>16</v>
      </c>
      <c r="E11" s="49" t="s">
        <v>20</v>
      </c>
    </row>
    <row r="12" spans="2:5" ht="15">
      <c r="B12" s="28">
        <v>39083</v>
      </c>
      <c r="C12" s="40">
        <v>16880.449</v>
      </c>
      <c r="D12" s="29">
        <v>158442.62</v>
      </c>
      <c r="E12" s="35">
        <v>9.386161469994073</v>
      </c>
    </row>
    <row r="13" spans="2:5" ht="15">
      <c r="B13" s="30">
        <v>39114</v>
      </c>
      <c r="C13" s="41">
        <v>15969.043</v>
      </c>
      <c r="D13" s="46">
        <v>148440.13</v>
      </c>
      <c r="E13" s="36">
        <v>9.295493161362268</v>
      </c>
    </row>
    <row r="14" spans="2:5" ht="15">
      <c r="B14" s="30">
        <v>39142</v>
      </c>
      <c r="C14" s="41">
        <v>18226.396</v>
      </c>
      <c r="D14" s="46">
        <v>174287.6</v>
      </c>
      <c r="E14" s="36">
        <v>9.562373164722198</v>
      </c>
    </row>
    <row r="15" spans="2:5" ht="15">
      <c r="B15" s="30">
        <v>39173</v>
      </c>
      <c r="C15" s="41">
        <v>17753.062</v>
      </c>
      <c r="D15" s="46">
        <v>169719.72</v>
      </c>
      <c r="E15" s="36">
        <v>9.560025194527006</v>
      </c>
    </row>
    <row r="16" spans="2:5" ht="15">
      <c r="B16" s="30">
        <v>39203</v>
      </c>
      <c r="C16" s="41">
        <v>19815.69</v>
      </c>
      <c r="D16" s="46">
        <v>192304.74</v>
      </c>
      <c r="E16" s="36">
        <v>9.704670389978851</v>
      </c>
    </row>
    <row r="17" spans="2:5" ht="15">
      <c r="B17" s="30">
        <v>39234</v>
      </c>
      <c r="C17" s="41">
        <v>19030.189</v>
      </c>
      <c r="D17" s="46">
        <v>185885.73</v>
      </c>
      <c r="E17" s="36">
        <v>9.767939246425772</v>
      </c>
    </row>
    <row r="18" spans="2:5" ht="15">
      <c r="B18" s="30">
        <v>39264</v>
      </c>
      <c r="C18" s="41">
        <v>19689.275</v>
      </c>
      <c r="D18" s="46">
        <v>191078.98</v>
      </c>
      <c r="E18" s="36">
        <v>9.704724018532932</v>
      </c>
    </row>
    <row r="19" spans="2:5" ht="15">
      <c r="B19" s="30">
        <v>39295</v>
      </c>
      <c r="C19" s="41">
        <v>20699.093</v>
      </c>
      <c r="D19" s="46">
        <v>214702.73</v>
      </c>
      <c r="E19" s="36">
        <v>10.372567049193895</v>
      </c>
    </row>
    <row r="20" spans="2:5" ht="15">
      <c r="B20" s="30">
        <v>39326</v>
      </c>
      <c r="C20" s="41">
        <v>18136.594</v>
      </c>
      <c r="D20" s="46">
        <v>211601.16</v>
      </c>
      <c r="E20" s="36">
        <v>11.667083687267851</v>
      </c>
    </row>
    <row r="21" spans="2:5" ht="15">
      <c r="B21" s="30">
        <v>39356</v>
      </c>
      <c r="C21" s="41">
        <v>18756.605</v>
      </c>
      <c r="D21" s="46">
        <v>219565.4</v>
      </c>
      <c r="E21" s="36">
        <v>11.706031022138601</v>
      </c>
    </row>
    <row r="22" spans="2:5" ht="15">
      <c r="B22" s="30">
        <v>39387</v>
      </c>
      <c r="C22" s="41">
        <v>18111.782</v>
      </c>
      <c r="D22" s="46">
        <v>212427.52</v>
      </c>
      <c r="E22" s="36">
        <v>11.72869240586045</v>
      </c>
    </row>
    <row r="23" spans="2:5" ht="15">
      <c r="B23" s="31">
        <v>39417</v>
      </c>
      <c r="C23" s="41">
        <v>17107.642</v>
      </c>
      <c r="D23" s="46">
        <v>203931.31</v>
      </c>
      <c r="E23" s="36">
        <v>11.920480332707454</v>
      </c>
    </row>
    <row r="24" spans="2:5" ht="15">
      <c r="B24" s="28">
        <v>39448</v>
      </c>
      <c r="C24" s="40">
        <v>16492.774</v>
      </c>
      <c r="D24" s="29">
        <v>201858.95</v>
      </c>
      <c r="E24" s="45">
        <v>12.239235801084765</v>
      </c>
    </row>
    <row r="25" spans="2:5" ht="15">
      <c r="B25" s="30">
        <v>39479</v>
      </c>
      <c r="C25" s="41">
        <v>16687.88</v>
      </c>
      <c r="D25" s="46">
        <v>204186.27</v>
      </c>
      <c r="E25" s="43">
        <v>12.235602724851807</v>
      </c>
    </row>
    <row r="26" spans="2:5" ht="15">
      <c r="B26" s="30">
        <v>39508</v>
      </c>
      <c r="C26" s="41">
        <v>17621.607</v>
      </c>
      <c r="D26" s="46">
        <v>224503.46</v>
      </c>
      <c r="E26" s="43">
        <v>12.740237595810642</v>
      </c>
    </row>
    <row r="27" spans="2:5" ht="15">
      <c r="B27" s="30">
        <v>39539</v>
      </c>
      <c r="C27" s="41">
        <v>18338.447</v>
      </c>
      <c r="D27" s="46">
        <v>232077.73</v>
      </c>
      <c r="E27" s="43">
        <v>12.655255376859339</v>
      </c>
    </row>
    <row r="28" spans="2:5" ht="15">
      <c r="B28" s="30">
        <v>39569</v>
      </c>
      <c r="C28" s="41">
        <v>19106.217</v>
      </c>
      <c r="D28" s="46">
        <v>242309.78</v>
      </c>
      <c r="E28" s="43">
        <v>12.68224787774576</v>
      </c>
    </row>
    <row r="29" spans="2:5" ht="15">
      <c r="B29" s="30">
        <v>39600</v>
      </c>
      <c r="C29" s="41">
        <v>18528.102</v>
      </c>
      <c r="D29" s="46">
        <v>235560.86</v>
      </c>
      <c r="E29" s="43">
        <v>12.713706994920473</v>
      </c>
    </row>
    <row r="30" spans="2:5" ht="15">
      <c r="B30" s="30">
        <v>39630</v>
      </c>
      <c r="C30" s="41">
        <v>18848.696</v>
      </c>
      <c r="D30" s="46">
        <v>241286.98</v>
      </c>
      <c r="E30" s="43">
        <v>12.801255853455327</v>
      </c>
    </row>
    <row r="31" spans="2:5" ht="15">
      <c r="B31" s="30">
        <v>39661</v>
      </c>
      <c r="C31" s="41">
        <v>18962.948</v>
      </c>
      <c r="D31" s="46">
        <v>241611.84</v>
      </c>
      <c r="E31" s="43">
        <v>12.741259428650018</v>
      </c>
    </row>
    <row r="32" spans="2:5" ht="15">
      <c r="B32" s="30">
        <v>39692</v>
      </c>
      <c r="C32" s="41">
        <v>18485.546</v>
      </c>
      <c r="D32" s="46">
        <v>236057.58</v>
      </c>
      <c r="E32" s="43">
        <v>12.76984623553992</v>
      </c>
    </row>
    <row r="33" spans="2:5" ht="15">
      <c r="B33" s="30">
        <v>39722</v>
      </c>
      <c r="C33" s="41">
        <v>18639.439</v>
      </c>
      <c r="D33" s="46">
        <v>230453.83</v>
      </c>
      <c r="E33" s="43">
        <v>12.363775004172604</v>
      </c>
    </row>
    <row r="34" spans="2:5" ht="15">
      <c r="B34" s="30">
        <v>39753</v>
      </c>
      <c r="C34" s="41">
        <v>16840.532</v>
      </c>
      <c r="D34" s="46">
        <v>208918.63</v>
      </c>
      <c r="E34" s="43">
        <v>12.40570250393515</v>
      </c>
    </row>
    <row r="35" spans="2:5" ht="15">
      <c r="B35" s="31">
        <v>39783</v>
      </c>
      <c r="C35" s="42">
        <v>16840.532</v>
      </c>
      <c r="D35" s="47">
        <v>208918.63</v>
      </c>
      <c r="E35" s="44">
        <v>12.40570250393515</v>
      </c>
    </row>
    <row r="36" spans="2:5" ht="15">
      <c r="B36" s="30">
        <v>39814</v>
      </c>
      <c r="C36" s="40">
        <v>17139.59</v>
      </c>
      <c r="D36" s="29">
        <v>212435.8</v>
      </c>
      <c r="E36" s="35">
        <v>12.394450509026179</v>
      </c>
    </row>
    <row r="37" spans="2:5" ht="15">
      <c r="B37" s="30">
        <v>39845</v>
      </c>
      <c r="C37" s="41">
        <v>15792.277</v>
      </c>
      <c r="D37" s="46">
        <v>194575.14</v>
      </c>
      <c r="E37" s="36">
        <v>12.320904705508902</v>
      </c>
    </row>
    <row r="38" spans="2:5" ht="15">
      <c r="B38" s="30">
        <v>39873</v>
      </c>
      <c r="C38" s="41">
        <v>17950.368</v>
      </c>
      <c r="D38" s="46">
        <v>223399.28</v>
      </c>
      <c r="E38" s="36">
        <v>12.445387192062025</v>
      </c>
    </row>
    <row r="39" spans="2:5" ht="15">
      <c r="B39" s="30">
        <v>39904</v>
      </c>
      <c r="C39" s="41">
        <v>17826.167</v>
      </c>
      <c r="D39" s="46">
        <v>220227.05</v>
      </c>
      <c r="E39" s="36">
        <v>12.354144892729883</v>
      </c>
    </row>
    <row r="40" spans="2:5" ht="15">
      <c r="B40" s="30">
        <v>39934</v>
      </c>
      <c r="C40" s="41">
        <v>18854.708</v>
      </c>
      <c r="D40" s="46">
        <v>232837.24</v>
      </c>
      <c r="E40" s="36">
        <v>12.349023914875797</v>
      </c>
    </row>
    <row r="41" spans="2:5" ht="15">
      <c r="B41" s="30">
        <v>39965</v>
      </c>
      <c r="C41" s="41">
        <v>18748.371</v>
      </c>
      <c r="D41" s="46">
        <v>231469.31</v>
      </c>
      <c r="E41" s="36">
        <v>12.346102496051524</v>
      </c>
    </row>
    <row r="42" spans="2:5" ht="15">
      <c r="B42" s="30">
        <v>39995</v>
      </c>
      <c r="C42" s="41">
        <v>19972.974</v>
      </c>
      <c r="D42" s="46">
        <v>244259.69</v>
      </c>
      <c r="E42" s="36">
        <v>12.229510237183508</v>
      </c>
    </row>
    <row r="43" spans="2:5" ht="15">
      <c r="B43" s="30">
        <v>40026</v>
      </c>
      <c r="C43" s="41">
        <v>19585.339</v>
      </c>
      <c r="D43" s="46">
        <v>237811.36</v>
      </c>
      <c r="E43" s="36">
        <v>12.142315228753507</v>
      </c>
    </row>
    <row r="44" spans="2:5" ht="15">
      <c r="B44" s="30">
        <v>40057</v>
      </c>
      <c r="C44" s="41">
        <v>18509.241</v>
      </c>
      <c r="D44" s="46">
        <v>227043.53</v>
      </c>
      <c r="E44" s="36">
        <v>12.266495962746392</v>
      </c>
    </row>
    <row r="45" spans="2:5" ht="15">
      <c r="B45" s="30">
        <v>40087</v>
      </c>
      <c r="C45" s="41">
        <v>18986.811</v>
      </c>
      <c r="D45" s="46">
        <v>227654.87</v>
      </c>
      <c r="E45" s="36">
        <v>11.990158326219182</v>
      </c>
    </row>
    <row r="46" spans="2:5" ht="15">
      <c r="B46" s="30">
        <v>40118</v>
      </c>
      <c r="C46" s="41">
        <v>17653.965</v>
      </c>
      <c r="D46" s="46">
        <v>214976.39</v>
      </c>
      <c r="E46" s="36">
        <v>12.177229874421979</v>
      </c>
    </row>
    <row r="47" spans="2:5" ht="15">
      <c r="B47" s="30">
        <v>40148</v>
      </c>
      <c r="C47" s="41">
        <v>17477.794</v>
      </c>
      <c r="D47" s="46">
        <v>210951.31</v>
      </c>
      <c r="E47" s="36">
        <v>12.069675955672665</v>
      </c>
    </row>
    <row r="48" spans="2:5" ht="15">
      <c r="B48" s="28">
        <v>40179</v>
      </c>
      <c r="C48" s="40">
        <v>16873.068</v>
      </c>
      <c r="D48" s="29">
        <v>200892</v>
      </c>
      <c r="E48" s="45">
        <v>11.906074224320083</v>
      </c>
    </row>
    <row r="49" spans="2:5" ht="15">
      <c r="B49" s="30">
        <v>40210</v>
      </c>
      <c r="C49" s="41">
        <v>16341.135</v>
      </c>
      <c r="D49" s="46">
        <v>195455.95</v>
      </c>
      <c r="E49" s="43">
        <v>11.960977618751697</v>
      </c>
    </row>
    <row r="50" spans="2:5" ht="15">
      <c r="B50" s="30">
        <v>40238</v>
      </c>
      <c r="C50" s="41">
        <v>18865.724</v>
      </c>
      <c r="D50" s="46">
        <v>226107.27</v>
      </c>
      <c r="E50" s="43">
        <v>11.98508310627252</v>
      </c>
    </row>
    <row r="51" spans="2:5" ht="15">
      <c r="B51" s="30">
        <v>40269</v>
      </c>
      <c r="C51" s="41">
        <v>19365.725</v>
      </c>
      <c r="D51" s="46">
        <v>233190.04</v>
      </c>
      <c r="E51" s="43">
        <v>12.041379292538751</v>
      </c>
    </row>
    <row r="52" spans="2:5" ht="15">
      <c r="B52" s="30">
        <v>40299</v>
      </c>
      <c r="C52" s="41">
        <v>18517.773</v>
      </c>
      <c r="D52" s="46">
        <v>227897.27</v>
      </c>
      <c r="E52" s="43">
        <v>12.306948033113915</v>
      </c>
    </row>
    <row r="53" spans="2:5" ht="15">
      <c r="B53" s="30">
        <v>40330</v>
      </c>
      <c r="C53" s="41">
        <v>19084.495</v>
      </c>
      <c r="D53" s="46">
        <v>232913.28</v>
      </c>
      <c r="E53" s="43">
        <v>12.204319789441639</v>
      </c>
    </row>
    <row r="54" spans="2:5" ht="15">
      <c r="B54" s="30">
        <v>40360</v>
      </c>
      <c r="C54" s="41">
        <v>20256.172</v>
      </c>
      <c r="D54" s="46">
        <v>249268.76</v>
      </c>
      <c r="E54" s="43">
        <v>12.305817703364685</v>
      </c>
    </row>
    <row r="55" spans="2:5" ht="15">
      <c r="B55" s="30">
        <v>40391</v>
      </c>
      <c r="C55" s="41">
        <v>19583.547</v>
      </c>
      <c r="D55" s="46">
        <v>241996.54</v>
      </c>
      <c r="E55" s="43">
        <v>12.357135303425883</v>
      </c>
    </row>
    <row r="56" spans="2:5" ht="15">
      <c r="B56" s="30">
        <v>40422</v>
      </c>
      <c r="C56" s="41">
        <v>18784.696</v>
      </c>
      <c r="D56" s="46">
        <v>234564.4</v>
      </c>
      <c r="E56" s="43">
        <v>12.486994732307618</v>
      </c>
    </row>
    <row r="57" spans="2:5" ht="15">
      <c r="B57" s="30">
        <v>40452</v>
      </c>
      <c r="C57" s="41">
        <v>18748.211</v>
      </c>
      <c r="D57" s="46">
        <v>236339.34</v>
      </c>
      <c r="E57" s="43">
        <v>12.605967577386451</v>
      </c>
    </row>
    <row r="58" spans="2:5" ht="15">
      <c r="B58" s="30">
        <v>40483</v>
      </c>
      <c r="C58" s="41">
        <v>18385.506</v>
      </c>
      <c r="D58" s="46">
        <v>232380.94</v>
      </c>
      <c r="E58" s="43">
        <v>12.639355152912298</v>
      </c>
    </row>
    <row r="59" spans="2:5" ht="15">
      <c r="B59" s="31">
        <v>40513</v>
      </c>
      <c r="C59" s="42">
        <v>17510</v>
      </c>
      <c r="D59" s="47">
        <v>220510.98</v>
      </c>
      <c r="E59" s="44">
        <v>12.593431182181611</v>
      </c>
    </row>
    <row r="60" spans="2:5" ht="15">
      <c r="B60" s="30">
        <v>40544</v>
      </c>
      <c r="C60" s="40">
        <v>17114</v>
      </c>
      <c r="D60" s="29">
        <v>214460.69</v>
      </c>
      <c r="E60" s="35">
        <v>12.531301273810914</v>
      </c>
    </row>
    <row r="61" spans="2:5" ht="15">
      <c r="B61" s="30">
        <v>40575</v>
      </c>
      <c r="C61" s="41">
        <v>16540.772</v>
      </c>
      <c r="D61" s="46">
        <v>207627.9</v>
      </c>
      <c r="E61" s="36">
        <v>12.552491504024117</v>
      </c>
    </row>
    <row r="62" spans="2:5" ht="15">
      <c r="B62" s="30">
        <v>40603</v>
      </c>
      <c r="C62" s="41">
        <v>18922.615</v>
      </c>
      <c r="D62" s="46">
        <v>239170.48</v>
      </c>
      <c r="E62" s="36">
        <v>12.639398941425378</v>
      </c>
    </row>
    <row r="63" spans="2:5" ht="15">
      <c r="B63" s="30">
        <v>40634</v>
      </c>
      <c r="C63" s="41">
        <v>18734.736</v>
      </c>
      <c r="D63" s="46">
        <v>238148.59</v>
      </c>
      <c r="E63" s="36">
        <v>12.71160639786971</v>
      </c>
    </row>
    <row r="64" spans="2:5" ht="15">
      <c r="B64" s="30">
        <v>40664</v>
      </c>
      <c r="C64" s="41">
        <v>19942.517</v>
      </c>
      <c r="D64" s="46">
        <v>254727.03</v>
      </c>
      <c r="E64" s="36">
        <v>12.773063199595116</v>
      </c>
    </row>
    <row r="65" spans="2:5" ht="15">
      <c r="B65" s="30">
        <v>40695</v>
      </c>
      <c r="C65" s="41">
        <v>19287.179</v>
      </c>
      <c r="D65" s="46">
        <v>246365.73</v>
      </c>
      <c r="E65" s="36">
        <v>12.773549205925864</v>
      </c>
    </row>
    <row r="66" spans="2:5" ht="15">
      <c r="B66" s="30">
        <v>40725</v>
      </c>
      <c r="C66" s="41">
        <v>19973.861</v>
      </c>
      <c r="D66" s="46">
        <v>255716.73</v>
      </c>
      <c r="E66" s="36">
        <v>12.802568817315791</v>
      </c>
    </row>
    <row r="67" spans="2:5" ht="15">
      <c r="B67" s="30">
        <v>40756</v>
      </c>
      <c r="C67" s="41">
        <v>20850.795</v>
      </c>
      <c r="D67" s="46">
        <v>266828.74</v>
      </c>
      <c r="E67" s="36">
        <v>12.797053541603571</v>
      </c>
    </row>
    <row r="68" spans="2:5" ht="15">
      <c r="B68" s="30">
        <v>40787</v>
      </c>
      <c r="C68" s="41">
        <v>18107.938</v>
      </c>
      <c r="D68" s="46">
        <v>234149.82</v>
      </c>
      <c r="E68" s="36">
        <v>12.930783173655666</v>
      </c>
    </row>
    <row r="69" spans="2:5" ht="15">
      <c r="B69" s="30">
        <v>40817</v>
      </c>
      <c r="C69" s="41">
        <v>19288.888</v>
      </c>
      <c r="D69" s="46">
        <v>259023.52</v>
      </c>
      <c r="E69" s="36">
        <v>13.428639328508725</v>
      </c>
    </row>
    <row r="70" spans="2:5" ht="15">
      <c r="B70" s="30">
        <v>40848</v>
      </c>
      <c r="C70" s="41">
        <v>18501.055</v>
      </c>
      <c r="D70" s="46">
        <v>264217</v>
      </c>
      <c r="E70" s="36">
        <v>14.281185586443584</v>
      </c>
    </row>
    <row r="71" spans="2:5" ht="15">
      <c r="B71" s="30">
        <v>40878</v>
      </c>
      <c r="C71" s="41">
        <v>17587.9</v>
      </c>
      <c r="D71" s="46">
        <v>254838</v>
      </c>
      <c r="E71" s="36">
        <v>14.489393276059108</v>
      </c>
    </row>
    <row r="72" spans="2:5" ht="15">
      <c r="B72" s="28">
        <v>40909</v>
      </c>
      <c r="C72" s="40">
        <v>17347.866</v>
      </c>
      <c r="D72" s="29">
        <v>252660</v>
      </c>
      <c r="E72" s="45">
        <v>14.564327393352011</v>
      </c>
    </row>
    <row r="73" spans="2:5" ht="15">
      <c r="B73" s="30">
        <v>40940</v>
      </c>
      <c r="C73" s="41">
        <v>16956.513</v>
      </c>
      <c r="D73" s="46">
        <v>244098</v>
      </c>
      <c r="E73" s="43">
        <v>14.395530496158026</v>
      </c>
    </row>
    <row r="74" spans="2:5" ht="15">
      <c r="B74" s="30">
        <v>40969</v>
      </c>
      <c r="C74" s="41">
        <v>19209.992</v>
      </c>
      <c r="D74" s="46">
        <v>275574</v>
      </c>
      <c r="E74" s="43">
        <v>14.345346942362081</v>
      </c>
    </row>
    <row r="75" spans="2:5" ht="15">
      <c r="B75" s="30">
        <v>41000</v>
      </c>
      <c r="C75" s="41">
        <v>18421.118</v>
      </c>
      <c r="D75" s="46">
        <v>274296</v>
      </c>
      <c r="E75" s="43">
        <v>14.89030144641601</v>
      </c>
    </row>
    <row r="76" spans="2:5" ht="15">
      <c r="B76" s="30">
        <v>41030</v>
      </c>
      <c r="C76" s="41">
        <v>19945.749</v>
      </c>
      <c r="D76" s="46">
        <v>296609</v>
      </c>
      <c r="E76" s="43">
        <v>14.87078775532571</v>
      </c>
    </row>
    <row r="77" spans="2:5" ht="15">
      <c r="B77" s="30">
        <v>41061</v>
      </c>
      <c r="C77" s="41">
        <v>19443.502</v>
      </c>
      <c r="D77" s="46">
        <v>289687</v>
      </c>
      <c r="E77" s="43">
        <v>14.89891070034606</v>
      </c>
    </row>
    <row r="78" spans="2:5" ht="15">
      <c r="B78" s="30">
        <v>41091</v>
      </c>
      <c r="C78" s="41">
        <v>19901.718</v>
      </c>
      <c r="D78" s="46">
        <v>299356</v>
      </c>
      <c r="E78" s="43">
        <v>15.041716499047972</v>
      </c>
    </row>
    <row r="79" spans="2:5" ht="15">
      <c r="B79" s="30">
        <v>41122</v>
      </c>
      <c r="C79" s="41">
        <v>21415.848</v>
      </c>
      <c r="D79" s="46">
        <v>320147</v>
      </c>
      <c r="E79" s="43">
        <v>14.949069492835399</v>
      </c>
    </row>
    <row r="80" spans="2:5" ht="15">
      <c r="B80" s="30">
        <v>41153</v>
      </c>
      <c r="C80" s="41">
        <v>21014.515</v>
      </c>
      <c r="D80" s="46">
        <v>308089</v>
      </c>
      <c r="E80" s="43">
        <v>14.66077137635582</v>
      </c>
    </row>
    <row r="81" spans="2:5" ht="15">
      <c r="B81" s="30">
        <v>41183</v>
      </c>
      <c r="C81" s="41">
        <v>19567.711</v>
      </c>
      <c r="D81" s="46">
        <v>294232</v>
      </c>
      <c r="E81" s="43">
        <v>15.036608012045967</v>
      </c>
    </row>
    <row r="82" spans="2:5" ht="15">
      <c r="B82" s="30">
        <v>41214</v>
      </c>
      <c r="C82" s="41">
        <v>18201.568</v>
      </c>
      <c r="D82" s="46">
        <v>271074</v>
      </c>
      <c r="E82" s="43">
        <v>14.892892744185556</v>
      </c>
    </row>
    <row r="83" spans="2:5" ht="15">
      <c r="B83" s="31">
        <v>41244</v>
      </c>
      <c r="C83" s="42">
        <v>17164.586</v>
      </c>
      <c r="D83" s="47">
        <v>255949</v>
      </c>
      <c r="E83" s="44">
        <v>14.911457812032285</v>
      </c>
    </row>
    <row r="84" spans="2:5" ht="15">
      <c r="B84" s="30">
        <v>41275</v>
      </c>
      <c r="C84" s="46">
        <v>17541.066</v>
      </c>
      <c r="D84" s="46">
        <v>262389</v>
      </c>
      <c r="E84" s="43">
        <v>14.958554970376374</v>
      </c>
    </row>
    <row r="85" spans="2:5" ht="15">
      <c r="B85" s="30">
        <v>41306</v>
      </c>
      <c r="C85" s="46">
        <v>16480.728</v>
      </c>
      <c r="D85" s="46">
        <v>246745</v>
      </c>
      <c r="E85" s="43">
        <v>14.971729404186515</v>
      </c>
    </row>
    <row r="86" spans="2:5" ht="15">
      <c r="B86" s="30">
        <v>41334</v>
      </c>
      <c r="C86" s="46">
        <v>18426.66</v>
      </c>
      <c r="D86" s="46">
        <v>282543.05</v>
      </c>
      <c r="E86" s="43">
        <v>15.333383803684443</v>
      </c>
    </row>
    <row r="87" spans="2:5" ht="15">
      <c r="B87" s="30">
        <v>41365</v>
      </c>
      <c r="C87" s="41">
        <v>19422.685</v>
      </c>
      <c r="D87" s="46">
        <v>294107</v>
      </c>
      <c r="E87" s="43">
        <v>15.142448121873983</v>
      </c>
    </row>
    <row r="88" spans="2:5" ht="15">
      <c r="B88" s="30">
        <v>41395</v>
      </c>
      <c r="C88" s="41">
        <v>20488.169</v>
      </c>
      <c r="D88" s="46">
        <v>313262.31</v>
      </c>
      <c r="E88" s="43">
        <f aca="true" t="shared" si="0" ref="E88:E93">+D88/C88</f>
        <v>15.289912436782418</v>
      </c>
    </row>
    <row r="89" spans="2:5" ht="15">
      <c r="B89" s="30">
        <v>41426</v>
      </c>
      <c r="C89" s="41">
        <v>18424.388</v>
      </c>
      <c r="D89" s="46">
        <v>280600</v>
      </c>
      <c r="E89" s="43">
        <f t="shared" si="0"/>
        <v>15.229813874957475</v>
      </c>
    </row>
    <row r="90" spans="2:5" ht="15">
      <c r="B90" s="30">
        <v>41456</v>
      </c>
      <c r="C90" s="41">
        <v>20769.714</v>
      </c>
      <c r="D90" s="46">
        <v>320465.84</v>
      </c>
      <c r="E90" s="43">
        <f t="shared" si="0"/>
        <v>15.429477748225134</v>
      </c>
    </row>
    <row r="91" spans="2:5" ht="15">
      <c r="B91" s="30">
        <v>41487</v>
      </c>
      <c r="C91" s="41">
        <v>20529.45</v>
      </c>
      <c r="D91" s="46">
        <v>309618</v>
      </c>
      <c r="E91" s="43">
        <f t="shared" si="0"/>
        <v>15.081650994059753</v>
      </c>
    </row>
    <row r="92" spans="2:5" ht="15">
      <c r="B92" s="30">
        <v>41518</v>
      </c>
      <c r="C92" s="41">
        <v>18758.27</v>
      </c>
      <c r="D92" s="46">
        <v>280553</v>
      </c>
      <c r="E92" s="43">
        <f t="shared" si="0"/>
        <v>14.956229972166943</v>
      </c>
    </row>
    <row r="93" spans="2:5" ht="15">
      <c r="B93" s="30">
        <v>41548</v>
      </c>
      <c r="C93" s="41">
        <v>19670.241</v>
      </c>
      <c r="D93" s="46">
        <v>311257</v>
      </c>
      <c r="E93" s="43">
        <f t="shared" si="0"/>
        <v>15.823751218909823</v>
      </c>
    </row>
    <row r="94" spans="2:5" ht="15">
      <c r="B94" s="30">
        <v>41579</v>
      </c>
      <c r="C94" s="41">
        <v>18362.672</v>
      </c>
      <c r="D94" s="46">
        <v>290489</v>
      </c>
      <c r="E94" s="43">
        <f aca="true" t="shared" si="1" ref="E94:E100">D94/C94</f>
        <v>15.819538681516503</v>
      </c>
    </row>
    <row r="95" spans="2:5" ht="15">
      <c r="B95" s="31">
        <v>41609</v>
      </c>
      <c r="C95" s="42">
        <v>16998.636</v>
      </c>
      <c r="D95" s="47">
        <v>265875</v>
      </c>
      <c r="E95" s="44">
        <f t="shared" si="1"/>
        <v>15.640960839446178</v>
      </c>
    </row>
    <row r="96" spans="2:5" ht="15">
      <c r="B96" s="30">
        <v>41640</v>
      </c>
      <c r="C96" s="41">
        <v>17511.97</v>
      </c>
      <c r="D96" s="46">
        <v>278765</v>
      </c>
      <c r="E96" s="43">
        <f t="shared" si="1"/>
        <v>15.918540289870299</v>
      </c>
    </row>
    <row r="97" spans="2:5" ht="15">
      <c r="B97" s="30">
        <v>41671</v>
      </c>
      <c r="C97" s="41">
        <v>16482.215</v>
      </c>
      <c r="D97" s="46">
        <v>257171</v>
      </c>
      <c r="E97" s="43">
        <f t="shared" si="1"/>
        <v>15.602939289409827</v>
      </c>
    </row>
    <row r="98" spans="2:5" ht="15">
      <c r="B98" s="30">
        <v>41699</v>
      </c>
      <c r="C98" s="41">
        <v>18508.493</v>
      </c>
      <c r="D98" s="46">
        <v>289816.56</v>
      </c>
      <c r="E98" s="43">
        <f t="shared" si="1"/>
        <v>15.658571446092344</v>
      </c>
    </row>
    <row r="99" spans="2:5" ht="15">
      <c r="B99" s="30">
        <v>41730</v>
      </c>
      <c r="C99" s="41">
        <v>18614.152</v>
      </c>
      <c r="D99" s="46">
        <v>310949.61</v>
      </c>
      <c r="E99" s="43">
        <f t="shared" si="1"/>
        <v>16.705010789640056</v>
      </c>
    </row>
    <row r="100" spans="2:5" ht="15">
      <c r="B100" s="30">
        <v>41760</v>
      </c>
      <c r="C100" s="41">
        <v>19646.708</v>
      </c>
      <c r="D100" s="46">
        <v>335651.69</v>
      </c>
      <c r="E100" s="43">
        <f t="shared" si="1"/>
        <v>17.08437311736908</v>
      </c>
    </row>
    <row r="101" spans="2:5" ht="15">
      <c r="B101" s="30">
        <v>41791</v>
      </c>
      <c r="C101" s="41">
        <v>19852.347</v>
      </c>
      <c r="D101" s="46">
        <v>333340.26</v>
      </c>
      <c r="E101" s="43">
        <v>16.7909748907774</v>
      </c>
    </row>
    <row r="102" spans="2:5" ht="15">
      <c r="B102" s="30">
        <v>41821</v>
      </c>
      <c r="C102" s="41">
        <v>19963.935</v>
      </c>
      <c r="D102" s="46">
        <v>340194.28</v>
      </c>
      <c r="E102" s="43">
        <v>17.04044217735632</v>
      </c>
    </row>
    <row r="103" spans="2:5" ht="15">
      <c r="B103" s="30">
        <v>41852</v>
      </c>
      <c r="C103" s="41">
        <v>19381.015</v>
      </c>
      <c r="D103" s="46">
        <v>329803.5</v>
      </c>
      <c r="E103" s="43">
        <v>17.01683322571083</v>
      </c>
    </row>
    <row r="104" spans="2:5" ht="15">
      <c r="B104" s="30">
        <v>41883</v>
      </c>
      <c r="C104" s="41">
        <v>19322.204</v>
      </c>
      <c r="D104" s="46">
        <v>343839.34</v>
      </c>
      <c r="E104" s="43">
        <v>17.795037253514142</v>
      </c>
    </row>
    <row r="105" spans="2:5" ht="15">
      <c r="B105" s="30">
        <v>41913</v>
      </c>
      <c r="C105" s="41">
        <v>19265</v>
      </c>
      <c r="D105" s="46">
        <v>344984.93</v>
      </c>
      <c r="E105" s="43">
        <v>17.90734129249935</v>
      </c>
    </row>
    <row r="106" spans="2:5" ht="15">
      <c r="B106" s="30">
        <v>41944</v>
      </c>
      <c r="C106" s="41">
        <v>17487.272</v>
      </c>
      <c r="D106" s="46">
        <v>312113.86</v>
      </c>
      <c r="E106" s="43">
        <v>17.848058862468655</v>
      </c>
    </row>
    <row r="107" spans="2:6" ht="15">
      <c r="B107" s="31">
        <v>41974</v>
      </c>
      <c r="C107" s="42">
        <v>17829.8505</v>
      </c>
      <c r="D107" s="47">
        <v>327251.04</v>
      </c>
      <c r="E107" s="44">
        <v>18.354110148035172</v>
      </c>
      <c r="F107" s="58"/>
    </row>
    <row r="108" spans="2:5" ht="15">
      <c r="B108" s="30">
        <v>42005</v>
      </c>
      <c r="C108" s="41">
        <v>16874.102</v>
      </c>
      <c r="D108" s="46">
        <v>300260.13</v>
      </c>
      <c r="E108" s="43">
        <v>17.794139800743174</v>
      </c>
    </row>
    <row r="109" spans="2:5" ht="15">
      <c r="B109" s="30">
        <v>42036</v>
      </c>
      <c r="C109" s="41">
        <v>15022.207</v>
      </c>
      <c r="D109" s="46">
        <v>259863.43</v>
      </c>
      <c r="E109" s="43">
        <v>17.298618638393148</v>
      </c>
    </row>
    <row r="110" spans="2:5" ht="15">
      <c r="B110" s="30">
        <v>42064</v>
      </c>
      <c r="C110" s="41">
        <v>18023.98845</v>
      </c>
      <c r="D110" s="46">
        <v>331724.04</v>
      </c>
      <c r="E110" s="43">
        <v>18.40458569534869</v>
      </c>
    </row>
    <row r="111" spans="2:5" ht="15">
      <c r="B111" s="30">
        <v>42095</v>
      </c>
      <c r="C111" s="41">
        <v>17534.045</v>
      </c>
      <c r="D111" s="46">
        <v>324943.81</v>
      </c>
      <c r="E111" s="43">
        <v>18.532164711565418</v>
      </c>
    </row>
    <row r="112" spans="2:5" ht="15">
      <c r="B112" s="30">
        <v>42125</v>
      </c>
      <c r="C112" s="41">
        <v>19150.131</v>
      </c>
      <c r="D112" s="46">
        <v>352202.73</v>
      </c>
      <c r="E112" s="43">
        <v>18.3916616549516</v>
      </c>
    </row>
    <row r="113" spans="2:5" ht="15">
      <c r="B113" s="30">
        <v>42156</v>
      </c>
      <c r="C113" s="41">
        <v>18538.786</v>
      </c>
      <c r="D113" s="46">
        <v>341321.98</v>
      </c>
      <c r="E113" s="43">
        <v>18.411236852294426</v>
      </c>
    </row>
    <row r="114" spans="2:5" ht="15">
      <c r="B114" s="30">
        <v>42186</v>
      </c>
      <c r="C114" s="41">
        <v>18940.191</v>
      </c>
      <c r="D114" s="46">
        <v>354524.34</v>
      </c>
      <c r="E114" s="43">
        <v>18.718097404614348</v>
      </c>
    </row>
    <row r="115" spans="2:5" ht="15">
      <c r="B115" s="30">
        <v>42217</v>
      </c>
      <c r="C115" s="41">
        <v>18770.268</v>
      </c>
      <c r="D115" s="46">
        <v>340274.48</v>
      </c>
      <c r="E115" s="43">
        <v>18.12837621711102</v>
      </c>
    </row>
    <row r="116" spans="2:5" ht="15">
      <c r="B116" s="30">
        <v>42248</v>
      </c>
      <c r="C116" s="41">
        <v>18326.199</v>
      </c>
      <c r="D116" s="46">
        <v>336613.85</v>
      </c>
      <c r="E116" s="43">
        <v>18.367903240601066</v>
      </c>
    </row>
    <row r="117" spans="2:5" ht="15">
      <c r="B117" s="30">
        <v>42278</v>
      </c>
      <c r="C117" s="41">
        <v>18688.059</v>
      </c>
      <c r="D117" s="46">
        <v>341186.58</v>
      </c>
      <c r="E117" s="43">
        <v>18.256929732509942</v>
      </c>
    </row>
    <row r="118" spans="2:5" ht="15">
      <c r="B118" s="30">
        <v>42309</v>
      </c>
      <c r="C118" s="41">
        <v>17127.212</v>
      </c>
      <c r="D118" s="46">
        <v>311851.82</v>
      </c>
      <c r="E118" s="43">
        <v>18.207973370096664</v>
      </c>
    </row>
    <row r="119" spans="2:6" ht="15">
      <c r="B119" s="31">
        <v>42339</v>
      </c>
      <c r="C119" s="42">
        <v>16732.26063</v>
      </c>
      <c r="D119" s="47">
        <v>305033</v>
      </c>
      <c r="E119" s="44">
        <v>18.23023240823138</v>
      </c>
      <c r="F119" s="58"/>
    </row>
    <row r="120" spans="2:5" ht="15">
      <c r="B120" s="30">
        <v>42370</v>
      </c>
      <c r="C120" s="40">
        <v>14919.666</v>
      </c>
      <c r="D120" s="29">
        <v>269407.32</v>
      </c>
      <c r="E120" s="45">
        <v>18.05719511415336</v>
      </c>
    </row>
    <row r="121" spans="2:5" ht="15">
      <c r="B121" s="30">
        <v>42401</v>
      </c>
      <c r="C121" s="41">
        <v>15555.5175</v>
      </c>
      <c r="D121" s="46">
        <v>285449.69</v>
      </c>
      <c r="E121" s="43">
        <v>18.3503821071848</v>
      </c>
    </row>
    <row r="122" spans="2:5" ht="15">
      <c r="B122" s="30">
        <v>42430</v>
      </c>
      <c r="C122" s="41">
        <v>17320.6105</v>
      </c>
      <c r="D122" s="46">
        <v>311700.6</v>
      </c>
      <c r="E122" s="43">
        <v>17.995936113221877</v>
      </c>
    </row>
    <row r="123" spans="2:5" ht="15">
      <c r="B123" s="30">
        <v>42461</v>
      </c>
      <c r="C123" s="41">
        <v>18818.86991</v>
      </c>
      <c r="D123" s="46">
        <v>341827.41</v>
      </c>
      <c r="E123" s="43">
        <v>18.164077419885835</v>
      </c>
    </row>
    <row r="124" spans="2:5" ht="15">
      <c r="B124" s="30">
        <v>42491</v>
      </c>
      <c r="C124" s="41">
        <v>19074.1925</v>
      </c>
      <c r="D124" s="46">
        <v>338506.48</v>
      </c>
      <c r="E124" s="43">
        <v>17.746831484478307</v>
      </c>
    </row>
    <row r="125" spans="2:5" ht="15">
      <c r="B125" s="30">
        <v>42522</v>
      </c>
      <c r="C125" s="41">
        <v>19455.545</v>
      </c>
      <c r="D125" s="46">
        <v>340309.8</v>
      </c>
      <c r="E125" s="43">
        <v>17.49166111769164</v>
      </c>
    </row>
    <row r="126" spans="2:5" ht="15">
      <c r="B126" s="30">
        <v>42552</v>
      </c>
      <c r="C126" s="41">
        <v>19731.074780000003</v>
      </c>
      <c r="D126" s="46">
        <v>355679.97</v>
      </c>
      <c r="E126" s="43">
        <v>18.026385990920662</v>
      </c>
    </row>
    <row r="127" spans="2:5" ht="15">
      <c r="B127" s="30">
        <v>42583</v>
      </c>
      <c r="C127" s="41">
        <v>20765.211740000002</v>
      </c>
      <c r="D127" s="46">
        <v>365427.65</v>
      </c>
      <c r="E127" s="43">
        <v>17.598070011300543</v>
      </c>
    </row>
    <row r="128" spans="2:5" ht="15">
      <c r="B128" s="30">
        <v>42614</v>
      </c>
      <c r="C128" s="41">
        <v>18833.22045</v>
      </c>
      <c r="D128" s="46">
        <v>336056.7</v>
      </c>
      <c r="E128" s="43">
        <v>17.843825536487042</v>
      </c>
    </row>
    <row r="129" spans="2:5" ht="15">
      <c r="B129" s="30">
        <v>42644</v>
      </c>
      <c r="C129" s="41">
        <v>18740.42549</v>
      </c>
      <c r="D129" s="46">
        <v>333256.35</v>
      </c>
      <c r="E129" s="43">
        <v>17.78275259426887</v>
      </c>
    </row>
    <row r="130" spans="2:5" ht="15">
      <c r="B130" s="30">
        <v>42675</v>
      </c>
      <c r="C130" s="41">
        <v>17965.24139</v>
      </c>
      <c r="D130" s="46">
        <v>335194.91</v>
      </c>
      <c r="E130" s="43">
        <v>18.657968614136163</v>
      </c>
    </row>
    <row r="131" spans="2:6" ht="15">
      <c r="B131" s="30">
        <v>42705</v>
      </c>
      <c r="C131" s="66">
        <v>17506.642079999998</v>
      </c>
      <c r="D131" s="65">
        <v>336454.17</v>
      </c>
      <c r="E131" s="43">
        <v>19.21865817913609</v>
      </c>
      <c r="F131" s="58"/>
    </row>
    <row r="132" spans="2:6" ht="15">
      <c r="B132" s="67">
        <v>42736</v>
      </c>
      <c r="C132" s="69">
        <v>15893.84382</v>
      </c>
      <c r="D132" s="68">
        <v>293514.83</v>
      </c>
      <c r="E132" s="45">
        <v>18.467202353571384</v>
      </c>
      <c r="F132" s="58"/>
    </row>
    <row r="133" spans="2:5" ht="15">
      <c r="B133" s="30">
        <v>42767</v>
      </c>
      <c r="C133" s="41">
        <v>15454.69614</v>
      </c>
      <c r="D133" s="46">
        <v>289339.42</v>
      </c>
      <c r="E133" s="43">
        <v>18.721779928828802</v>
      </c>
    </row>
    <row r="134" spans="2:5" ht="15">
      <c r="B134" s="30">
        <v>42795</v>
      </c>
      <c r="C134" s="41">
        <v>18883.70254</v>
      </c>
      <c r="D134" s="46">
        <v>355447.88</v>
      </c>
      <c r="E134" s="43">
        <v>18.822997198090796</v>
      </c>
    </row>
    <row r="135" spans="2:5" ht="15">
      <c r="B135" s="30">
        <v>42826</v>
      </c>
      <c r="C135" s="41">
        <v>17455.839509999998</v>
      </c>
      <c r="D135" s="46">
        <v>329543.67000000004</v>
      </c>
      <c r="E135" s="43">
        <v>18.87870645300176</v>
      </c>
    </row>
    <row r="136" spans="2:5" ht="15">
      <c r="B136" s="30">
        <v>42856</v>
      </c>
      <c r="C136" s="41">
        <v>19785.522439999997</v>
      </c>
      <c r="D136" s="46">
        <v>376554.89</v>
      </c>
      <c r="E136" s="43">
        <v>19.03183962626766</v>
      </c>
    </row>
    <row r="137" spans="2:5" ht="15">
      <c r="B137" s="30">
        <v>42887</v>
      </c>
      <c r="C137" s="41">
        <v>18960.29759</v>
      </c>
      <c r="D137" s="46">
        <v>358256.93</v>
      </c>
      <c r="E137" s="43">
        <v>18.89511112889658</v>
      </c>
    </row>
    <row r="138" spans="2:5" ht="15">
      <c r="B138" s="30">
        <v>42917</v>
      </c>
      <c r="C138" s="41">
        <v>19058.15885</v>
      </c>
      <c r="D138" s="46">
        <v>359985.01999999996</v>
      </c>
      <c r="E138" s="43">
        <v>18.88876164971203</v>
      </c>
    </row>
    <row r="139" spans="2:5" ht="15">
      <c r="B139" s="30">
        <v>42948</v>
      </c>
      <c r="C139" s="41">
        <v>19962.8747</v>
      </c>
      <c r="D139" s="46">
        <v>376199.20999999996</v>
      </c>
      <c r="E139" s="43">
        <v>18.84494170571536</v>
      </c>
    </row>
    <row r="140" spans="2:5" ht="15">
      <c r="B140" s="30">
        <v>42979</v>
      </c>
      <c r="C140" s="41">
        <v>18538.376</v>
      </c>
      <c r="D140" s="46">
        <v>350699.78</v>
      </c>
      <c r="E140" s="43">
        <v>18.91750280607104</v>
      </c>
    </row>
    <row r="141" spans="2:5" ht="15">
      <c r="B141" s="30">
        <v>43009</v>
      </c>
      <c r="C141" s="41">
        <v>18278.821969999997</v>
      </c>
      <c r="D141" s="46">
        <v>355749.77</v>
      </c>
      <c r="E141" s="43">
        <v>19.46240138362702</v>
      </c>
    </row>
    <row r="142" spans="2:5" ht="15">
      <c r="B142" s="30">
        <v>43040</v>
      </c>
      <c r="C142" s="41">
        <v>17524.588920000002</v>
      </c>
      <c r="D142" s="46">
        <v>363947.35000000003</v>
      </c>
      <c r="E142" s="43">
        <v>20.767810969000465</v>
      </c>
    </row>
    <row r="143" spans="2:6" ht="15">
      <c r="B143" s="31">
        <v>43070</v>
      </c>
      <c r="C143" s="70">
        <v>17605.38351</v>
      </c>
      <c r="D143" s="71">
        <v>370618.01</v>
      </c>
      <c r="E143" s="44">
        <v>21.051402248038848</v>
      </c>
      <c r="F143" s="58"/>
    </row>
    <row r="144" spans="2:5" ht="15">
      <c r="B144" s="30">
        <v>43101</v>
      </c>
      <c r="C144" s="41">
        <v>14919.57668</v>
      </c>
      <c r="D144" s="46">
        <v>307598.58999999997</v>
      </c>
      <c r="E144" s="43">
        <v>20.617112442093763</v>
      </c>
    </row>
    <row r="145" spans="2:5" ht="15">
      <c r="B145" s="30">
        <v>43132</v>
      </c>
      <c r="C145" s="41">
        <v>15597.48299</v>
      </c>
      <c r="D145" s="46">
        <v>323607.70999999996</v>
      </c>
      <c r="E145" s="43">
        <v>20.747431505934276</v>
      </c>
    </row>
    <row r="146" spans="2:5" ht="15">
      <c r="B146" s="30">
        <v>43160</v>
      </c>
      <c r="C146" s="41">
        <v>17708.87306</v>
      </c>
      <c r="D146" s="46">
        <v>363557.26999999996</v>
      </c>
      <c r="E146" s="43">
        <v>20.529667176912945</v>
      </c>
    </row>
    <row r="147" spans="2:6" ht="15">
      <c r="B147" s="30">
        <v>43191</v>
      </c>
      <c r="C147" s="41">
        <v>17572.72223</v>
      </c>
      <c r="D147" s="46">
        <v>361338.35</v>
      </c>
      <c r="E147" s="43">
        <v>20.56245727159599</v>
      </c>
      <c r="F147" s="58"/>
    </row>
    <row r="148" spans="2:6" ht="15">
      <c r="B148" s="30">
        <v>43221</v>
      </c>
      <c r="C148" s="41">
        <v>19049.145630000003</v>
      </c>
      <c r="D148" s="46">
        <v>381009.37</v>
      </c>
      <c r="E148" s="43">
        <v>20.00138890218563</v>
      </c>
      <c r="F148" s="58"/>
    </row>
    <row r="149" spans="2:6" ht="15">
      <c r="B149" s="30">
        <v>43252</v>
      </c>
      <c r="C149" s="41">
        <v>18694.71977</v>
      </c>
      <c r="D149" s="46">
        <v>374350.54000000004</v>
      </c>
      <c r="E149" s="43">
        <v>20.024399648971045</v>
      </c>
      <c r="F149" s="58"/>
    </row>
    <row r="150" spans="2:6" ht="15">
      <c r="B150" s="30">
        <v>43282</v>
      </c>
      <c r="C150" s="41">
        <v>19311.77677</v>
      </c>
      <c r="D150" s="46">
        <v>381792.22</v>
      </c>
      <c r="E150" s="43">
        <v>19.76991679984089</v>
      </c>
      <c r="F150" s="58"/>
    </row>
    <row r="151" spans="2:6" ht="15">
      <c r="B151" s="30">
        <v>43313</v>
      </c>
      <c r="C151" s="41">
        <v>19287.9248</v>
      </c>
      <c r="D151" s="46">
        <v>383512.88</v>
      </c>
      <c r="E151" s="43">
        <v>19.88357399651413</v>
      </c>
      <c r="F151" s="58"/>
    </row>
    <row r="152" spans="2:6" ht="15">
      <c r="B152" s="30">
        <v>43344</v>
      </c>
      <c r="C152" s="41">
        <v>16772.9237</v>
      </c>
      <c r="D152" s="46">
        <v>336637.8</v>
      </c>
      <c r="E152" s="43">
        <v>20.070311295817795</v>
      </c>
      <c r="F152" s="58"/>
    </row>
    <row r="153" spans="2:6" ht="15">
      <c r="B153" s="30">
        <v>43374</v>
      </c>
      <c r="C153" s="41">
        <v>17892.829850000002</v>
      </c>
      <c r="D153" s="46">
        <v>374254.98</v>
      </c>
      <c r="E153" s="43">
        <v>20.91647789295889</v>
      </c>
      <c r="F153" s="58"/>
    </row>
    <row r="154" spans="2:6" ht="15">
      <c r="B154" s="30">
        <v>43405</v>
      </c>
      <c r="C154" s="41">
        <v>16633.02035</v>
      </c>
      <c r="D154" s="46">
        <v>341568.3</v>
      </c>
      <c r="E154" s="43">
        <v>20.53555474667594</v>
      </c>
      <c r="F154" s="58"/>
    </row>
    <row r="155" spans="2:6" ht="15">
      <c r="B155" s="31">
        <v>43435</v>
      </c>
      <c r="C155" s="70">
        <v>15454.82266</v>
      </c>
      <c r="D155" s="71">
        <v>316402.22</v>
      </c>
      <c r="E155" s="44">
        <v>20.47271760800651</v>
      </c>
      <c r="F155" s="58"/>
    </row>
    <row r="156" spans="2:6" ht="15">
      <c r="B156" s="55"/>
      <c r="C156" s="65"/>
      <c r="D156" s="65"/>
      <c r="E156" s="56"/>
      <c r="F156" s="58"/>
    </row>
    <row r="157" spans="2:5" ht="15">
      <c r="B157" s="50" t="s">
        <v>0</v>
      </c>
      <c r="C157" s="37"/>
      <c r="D157" s="37"/>
      <c r="E157" s="34"/>
    </row>
    <row r="158" spans="2:4" ht="15">
      <c r="B158" s="50" t="s">
        <v>18</v>
      </c>
      <c r="D158" s="37"/>
    </row>
    <row r="159" ht="15">
      <c r="B159" s="63" t="s">
        <v>28</v>
      </c>
    </row>
    <row r="161" spans="3:5" ht="15">
      <c r="C161" s="57"/>
      <c r="D161" s="57"/>
      <c r="E161" s="57"/>
    </row>
  </sheetData>
  <sheetProtection/>
  <mergeCells count="1">
    <mergeCell ref="C9:D9"/>
  </mergeCells>
  <hyperlinks>
    <hyperlink ref="E9" location="'Leche Fluida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2010-05-28T16:45:30Z</cp:lastPrinted>
  <dcterms:created xsi:type="dcterms:W3CDTF">2010-03-11T18:38:35Z</dcterms:created>
  <dcterms:modified xsi:type="dcterms:W3CDTF">2019-02-21T19:06:31Z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