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Leche Fluída" sheetId="1" r:id="rId1"/>
    <sheet name="Listado de Datos" sheetId="2" r:id="rId2"/>
  </sheets>
  <definedNames/>
  <calcPr fullCalcOnLoad="1"/>
</workbook>
</file>

<file path=xl/sharedStrings.xml><?xml version="1.0" encoding="utf-8"?>
<sst xmlns="http://schemas.openxmlformats.org/spreadsheetml/2006/main" count="84" uniqueCount="30">
  <si>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</si>
  <si>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</si>
  <si>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</si>
  <si>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</si>
  <si>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</si>
  <si>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</si>
  <si>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</si>
  <si>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</si>
  <si>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</si>
  <si>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</si>
  <si>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</si>
  <si>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</si>
  <si>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</si>
  <si>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</si>
  <si>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PROMEDIO</t>
  </si>
  <si>
    <t xml:space="preserve"> </t>
  </si>
  <si>
    <t>Fuente: Instituto Nacional de Estadísticas</t>
  </si>
  <si>
    <t>Precio de Leche Tarifada al Consumidor ($ corrientes)</t>
  </si>
  <si>
    <t>Precio de Leche Tarifada al Consumidor ($ constantes, marzo 2008 = 100)</t>
  </si>
  <si>
    <t>Volver a hoja principal</t>
  </si>
  <si>
    <t>IPC base diciembre 2010</t>
  </si>
  <si>
    <t>Precio de la Leche Tarifada al Consumidor</t>
  </si>
  <si>
    <t>Acceder al listado de datos</t>
  </si>
  <si>
    <t>Mes- Año</t>
  </si>
  <si>
    <t>Precio de Leche Tarifada al Consumidor ($ constantes, último IPC disponible = 100)</t>
  </si>
  <si>
    <t>último valor IPC disponible</t>
  </si>
  <si>
    <t/>
  </si>
  <si>
    <t>Fuente: información de Ministerio de Economía y Finanzas- Resoluciones</t>
  </si>
  <si>
    <t>Fuente: INALE, determinado en base a información de Ministerio de Economía y Finanzas, Instituto Nacional de Estadísticas</t>
  </si>
  <si>
    <t>Indice de Precios al Consumidor base diciembre 2010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</si>
</sst>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_(* #,##0_);_(* \(#,##0\);_(* &quot;-&quot;??_);_(@_)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"/>
    <numFmt numFmtId="189" formatCode="0.00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88" fontId="3" fillId="0" borderId="0">
      <alignment/>
      <protection locked="0"/>
    </xf>
    <xf numFmtId="188" fontId="3" fillId="0" borderId="0">
      <alignment/>
      <protection locked="0"/>
    </xf>
    <xf numFmtId="188" fontId="3" fillId="0" borderId="0">
      <alignment/>
      <protection locked="0"/>
    </xf>
    <xf numFmtId="188" fontId="3" fillId="0" borderId="0">
      <alignment/>
      <protection locked="0"/>
    </xf>
    <xf numFmtId="188" fontId="3" fillId="0" borderId="0">
      <alignment/>
      <protection locked="0"/>
    </xf>
    <xf numFmtId="188" fontId="3" fillId="0" borderId="0">
      <alignment/>
      <protection locked="0"/>
    </xf>
    <xf numFmtId="188" fontId="3" fillId="0" borderId="0">
      <alignment/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22" fillId="0" borderId="0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178" fontId="41" fillId="0" borderId="12" xfId="0" applyNumberFormat="1" applyFont="1" applyBorder="1" applyAlignment="1">
      <alignment/>
    </xf>
    <xf numFmtId="178" fontId="0" fillId="0" borderId="15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41" fillId="0" borderId="13" xfId="0" applyNumberFormat="1" applyFon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41" fillId="0" borderId="14" xfId="0" applyNumberFormat="1" applyFont="1" applyBorder="1" applyAlignment="1">
      <alignment/>
    </xf>
    <xf numFmtId="0" fontId="41" fillId="0" borderId="18" xfId="0" applyFont="1" applyBorder="1" applyAlignment="1">
      <alignment horizontal="center"/>
    </xf>
    <xf numFmtId="9" fontId="41" fillId="0" borderId="18" xfId="63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182" fontId="41" fillId="0" borderId="19" xfId="63" applyNumberFormat="1" applyFont="1" applyBorder="1" applyAlignment="1">
      <alignment/>
    </xf>
    <xf numFmtId="182" fontId="41" fillId="0" borderId="20" xfId="63" applyNumberFormat="1" applyFont="1" applyBorder="1" applyAlignment="1">
      <alignment/>
    </xf>
    <xf numFmtId="182" fontId="0" fillId="0" borderId="0" xfId="0" applyNumberFormat="1" applyAlignment="1">
      <alignment/>
    </xf>
    <xf numFmtId="182" fontId="41" fillId="0" borderId="18" xfId="0" applyNumberFormat="1" applyFont="1" applyBorder="1" applyAlignment="1">
      <alignment horizontal="center"/>
    </xf>
    <xf numFmtId="182" fontId="41" fillId="0" borderId="18" xfId="63" applyNumberFormat="1" applyFont="1" applyBorder="1" applyAlignment="1">
      <alignment/>
    </xf>
    <xf numFmtId="0" fontId="32" fillId="0" borderId="0" xfId="53" applyAlignment="1" applyProtection="1">
      <alignment/>
      <protection/>
    </xf>
    <xf numFmtId="183" fontId="0" fillId="0" borderId="0" xfId="56" applyNumberFormat="1" applyFont="1" applyAlignment="1">
      <alignment/>
    </xf>
    <xf numFmtId="183" fontId="32" fillId="0" borderId="0" xfId="53" applyNumberFormat="1" applyAlignment="1" applyProtection="1">
      <alignment/>
      <protection/>
    </xf>
    <xf numFmtId="0" fontId="41" fillId="0" borderId="0" xfId="0" applyFont="1" applyAlignment="1">
      <alignment wrapText="1"/>
    </xf>
    <xf numFmtId="0" fontId="41" fillId="0" borderId="21" xfId="0" applyFont="1" applyBorder="1" applyAlignment="1">
      <alignment vertical="center" wrapText="1"/>
    </xf>
    <xf numFmtId="0" fontId="41" fillId="0" borderId="22" xfId="0" applyFont="1" applyBorder="1" applyAlignment="1">
      <alignment horizontal="center" vertical="center" wrapText="1"/>
    </xf>
    <xf numFmtId="183" fontId="41" fillId="0" borderId="23" xfId="56" applyNumberFormat="1" applyFont="1" applyBorder="1" applyAlignment="1">
      <alignment horizontal="center" vertical="center" wrapText="1"/>
    </xf>
    <xf numFmtId="17" fontId="0" fillId="0" borderId="2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17" fontId="0" fillId="0" borderId="25" xfId="0" applyNumberFormat="1" applyBorder="1" applyAlignment="1">
      <alignment horizontal="center"/>
    </xf>
    <xf numFmtId="177" fontId="0" fillId="0" borderId="22" xfId="0" applyNumberForma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7" xfId="0" applyNumberFormat="1" applyBorder="1" applyAlignment="1">
      <alignment/>
    </xf>
    <xf numFmtId="177" fontId="0" fillId="0" borderId="28" xfId="0" applyNumberFormat="1" applyBorder="1" applyAlignment="1">
      <alignment/>
    </xf>
    <xf numFmtId="178" fontId="41" fillId="0" borderId="0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wrapText="1"/>
    </xf>
    <xf numFmtId="182" fontId="0" fillId="0" borderId="0" xfId="0" applyNumberFormat="1" applyAlignment="1">
      <alignment wrapText="1"/>
    </xf>
    <xf numFmtId="17" fontId="0" fillId="0" borderId="0" xfId="0" applyNumberFormat="1" applyBorder="1" applyAlignment="1">
      <alignment horizontal="center"/>
    </xf>
    <xf numFmtId="17" fontId="41" fillId="0" borderId="11" xfId="0" applyNumberFormat="1" applyFont="1" applyBorder="1" applyAlignment="1">
      <alignment wrapText="1"/>
    </xf>
    <xf numFmtId="178" fontId="41" fillId="0" borderId="29" xfId="0" applyNumberFormat="1" applyFont="1" applyBorder="1" applyAlignment="1">
      <alignment wrapText="1"/>
    </xf>
    <xf numFmtId="0" fontId="41" fillId="0" borderId="3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29" xfId="0" applyFont="1" applyBorder="1" applyAlignment="1">
      <alignment horizontal="center" wrapText="1"/>
    </xf>
    <xf numFmtId="183" fontId="41" fillId="0" borderId="30" xfId="56" applyNumberFormat="1" applyFont="1" applyBorder="1" applyAlignment="1">
      <alignment horizontal="center"/>
    </xf>
    <xf numFmtId="183" fontId="41" fillId="0" borderId="29" xfId="56" applyNumberFormat="1" applyFont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0</xdr:rowOff>
    </xdr:from>
    <xdr:to>
      <xdr:col>8</xdr:col>
      <xdr:colOff>695325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2209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0</xdr:row>
      <xdr:rowOff>19050</xdr:rowOff>
    </xdr:from>
    <xdr:to>
      <xdr:col>4</xdr:col>
      <xdr:colOff>638175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9050"/>
          <a:ext cx="2209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P79"/>
  <sheetViews>
    <sheetView showGridLines="0" tabSelected="1" zoomScalePageLayoutView="0" workbookViewId="0" topLeftCell="A1">
      <selection activeCell="F11" sqref="F11"/>
    </sheetView>
  </sheetViews>
  <sheetFormatPr defaultColWidth="11.421875" defaultRowHeight="15"/>
  <cols>
    <col min="1" max="1" width="7.421875" style="0" customWidth="1"/>
    <col min="2" max="2" width="9.140625" style="0" customWidth="1"/>
    <col min="3" max="3" width="12.7109375" style="0" bestFit="1" customWidth="1"/>
    <col min="4" max="5" width="11.421875" style="0" customWidth="1"/>
    <col min="6" max="6" width="14.57421875" style="0" customWidth="1"/>
    <col min="7" max="7" width="12.28125" style="0" customWidth="1"/>
    <col min="8" max="8" width="12.57421875" style="0" customWidth="1"/>
    <col min="9" max="9" width="13.8515625" style="0" customWidth="1"/>
    <col min="10" max="10" width="13.57421875" style="0" customWidth="1"/>
    <col min="11" max="12" width="12.7109375" style="0" bestFit="1" customWidth="1"/>
    <col min="13" max="15" width="11.421875" style="0" customWidth="1"/>
    <col min="16" max="16" width="10.28125" style="0" customWidth="1"/>
  </cols>
  <sheetData>
    <row r="9" ht="15.75" thickBot="1"/>
    <row r="10" spans="6:11" ht="15.75" thickBot="1">
      <c r="F10" s="48" t="s">
        <v>17</v>
      </c>
      <c r="G10" s="49"/>
      <c r="H10" s="49"/>
      <c r="I10" s="49"/>
      <c r="J10" s="50"/>
      <c r="K10" s="25" t="s">
        <v>22</v>
      </c>
    </row>
    <row r="12" ht="15.75" thickBot="1"/>
    <row r="13" spans="2:16" ht="15.75" thickBot="1">
      <c r="B13" s="3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4" t="s">
        <v>6</v>
      </c>
      <c r="I13" s="4" t="s">
        <v>7</v>
      </c>
      <c r="J13" s="4" t="s">
        <v>8</v>
      </c>
      <c r="K13" s="4" t="s">
        <v>9</v>
      </c>
      <c r="L13" s="4" t="s">
        <v>10</v>
      </c>
      <c r="M13" s="4" t="s">
        <v>11</v>
      </c>
      <c r="N13" s="4" t="s">
        <v>12</v>
      </c>
      <c r="O13" s="5" t="s">
        <v>14</v>
      </c>
      <c r="P13" s="15" t="s">
        <v>13</v>
      </c>
    </row>
    <row r="14" spans="2:16" ht="15">
      <c r="B14" s="6">
        <v>2008</v>
      </c>
      <c r="C14" s="9"/>
      <c r="D14" s="10"/>
      <c r="E14" s="10">
        <v>13</v>
      </c>
      <c r="F14" s="10">
        <v>13</v>
      </c>
      <c r="G14" s="10">
        <v>13</v>
      </c>
      <c r="H14" s="10">
        <v>13</v>
      </c>
      <c r="I14" s="10">
        <v>13</v>
      </c>
      <c r="J14" s="10">
        <v>13</v>
      </c>
      <c r="K14" s="10">
        <v>13</v>
      </c>
      <c r="L14" s="10">
        <v>12.5</v>
      </c>
      <c r="M14" s="10">
        <v>12.5</v>
      </c>
      <c r="N14" s="10">
        <v>12.5</v>
      </c>
      <c r="O14" s="8">
        <f aca="true" t="shared" si="0" ref="O14:O20">AVERAGE(C14:N14)</f>
        <v>12.85</v>
      </c>
      <c r="P14" s="16"/>
    </row>
    <row r="15" spans="2:16" ht="15">
      <c r="B15" s="6">
        <v>2009</v>
      </c>
      <c r="C15" s="9">
        <v>12.5</v>
      </c>
      <c r="D15" s="10">
        <v>12.5</v>
      </c>
      <c r="E15" s="10">
        <v>12.5</v>
      </c>
      <c r="F15" s="10">
        <v>12.5</v>
      </c>
      <c r="G15" s="10">
        <v>12.5</v>
      </c>
      <c r="H15" s="10">
        <v>12.5</v>
      </c>
      <c r="I15" s="10">
        <v>12.5</v>
      </c>
      <c r="J15" s="10">
        <v>12.5</v>
      </c>
      <c r="K15" s="10">
        <v>12.5</v>
      </c>
      <c r="L15" s="10">
        <v>12.5</v>
      </c>
      <c r="M15" s="10">
        <v>12.5</v>
      </c>
      <c r="N15" s="10">
        <v>12.5</v>
      </c>
      <c r="O15" s="11">
        <f t="shared" si="0"/>
        <v>12.5</v>
      </c>
      <c r="P15" s="20">
        <f>+O15/O14-1</f>
        <v>-0.027237354085603127</v>
      </c>
    </row>
    <row r="16" spans="2:16" ht="15">
      <c r="B16" s="6">
        <v>2010</v>
      </c>
      <c r="C16" s="9">
        <v>12.5</v>
      </c>
      <c r="D16" s="10">
        <v>12.5</v>
      </c>
      <c r="E16" s="10">
        <v>12.5</v>
      </c>
      <c r="F16" s="10">
        <v>12.5</v>
      </c>
      <c r="G16" s="10">
        <v>12.5</v>
      </c>
      <c r="H16" s="10">
        <v>12.5</v>
      </c>
      <c r="I16" s="10">
        <v>12.5</v>
      </c>
      <c r="J16" s="10">
        <v>12.5</v>
      </c>
      <c r="K16" s="10">
        <v>13</v>
      </c>
      <c r="L16" s="10">
        <v>13</v>
      </c>
      <c r="M16" s="10">
        <v>13</v>
      </c>
      <c r="N16" s="10">
        <v>13</v>
      </c>
      <c r="O16" s="11">
        <f t="shared" si="0"/>
        <v>12.666666666666666</v>
      </c>
      <c r="P16" s="20">
        <f>+O16/O15-1</f>
        <v>0.013333333333333197</v>
      </c>
    </row>
    <row r="17" spans="2:16" ht="15">
      <c r="B17" s="6">
        <v>2011</v>
      </c>
      <c r="C17" s="9">
        <v>13</v>
      </c>
      <c r="D17" s="10">
        <v>13</v>
      </c>
      <c r="E17" s="10">
        <v>13</v>
      </c>
      <c r="F17" s="10">
        <v>13</v>
      </c>
      <c r="G17" s="10">
        <v>13</v>
      </c>
      <c r="H17" s="10">
        <v>13</v>
      </c>
      <c r="I17" s="10">
        <v>13</v>
      </c>
      <c r="J17" s="10">
        <v>13</v>
      </c>
      <c r="K17" s="10">
        <v>13</v>
      </c>
      <c r="L17" s="10">
        <v>15</v>
      </c>
      <c r="M17" s="10">
        <v>15</v>
      </c>
      <c r="N17" s="10">
        <v>15</v>
      </c>
      <c r="O17" s="11">
        <f t="shared" si="0"/>
        <v>13.5</v>
      </c>
      <c r="P17" s="20">
        <f aca="true" t="shared" si="1" ref="P17:P22">O17/O16-1</f>
        <v>0.06578947368421062</v>
      </c>
    </row>
    <row r="18" spans="2:16" ht="15">
      <c r="B18" s="6">
        <v>2012</v>
      </c>
      <c r="C18" s="9">
        <v>15</v>
      </c>
      <c r="D18" s="10">
        <v>15</v>
      </c>
      <c r="E18" s="10">
        <v>15</v>
      </c>
      <c r="F18" s="10">
        <v>15.5</v>
      </c>
      <c r="G18" s="10">
        <v>15.5</v>
      </c>
      <c r="H18" s="10">
        <v>15.5</v>
      </c>
      <c r="I18" s="10">
        <v>15.5</v>
      </c>
      <c r="J18" s="10">
        <v>15.5</v>
      </c>
      <c r="K18" s="10">
        <v>15.5</v>
      </c>
      <c r="L18" s="10">
        <v>15.5</v>
      </c>
      <c r="M18" s="10">
        <v>15.5</v>
      </c>
      <c r="N18" s="10">
        <v>15.5</v>
      </c>
      <c r="O18" s="11">
        <f t="shared" si="0"/>
        <v>15.375</v>
      </c>
      <c r="P18" s="20">
        <f t="shared" si="1"/>
        <v>0.13888888888888884</v>
      </c>
    </row>
    <row r="19" spans="2:16" ht="15">
      <c r="B19" s="6">
        <v>2013</v>
      </c>
      <c r="C19" s="9">
        <v>15.5</v>
      </c>
      <c r="D19" s="10">
        <v>15.5</v>
      </c>
      <c r="E19" s="10">
        <v>15.5</v>
      </c>
      <c r="F19" s="10">
        <v>15.5</v>
      </c>
      <c r="G19" s="10">
        <v>15.5</v>
      </c>
      <c r="H19" s="10">
        <v>15.5</v>
      </c>
      <c r="I19" s="10">
        <v>15.5</v>
      </c>
      <c r="J19" s="10">
        <v>16.5</v>
      </c>
      <c r="K19" s="10">
        <v>16.5</v>
      </c>
      <c r="L19" s="10">
        <v>16.5</v>
      </c>
      <c r="M19" s="10">
        <v>16.5</v>
      </c>
      <c r="N19" s="10">
        <v>16.5</v>
      </c>
      <c r="O19" s="11">
        <f t="shared" si="0"/>
        <v>15.916666666666666</v>
      </c>
      <c r="P19" s="20">
        <f t="shared" si="1"/>
        <v>0.035230352303522894</v>
      </c>
    </row>
    <row r="20" spans="2:16" ht="15">
      <c r="B20" s="6">
        <v>2014</v>
      </c>
      <c r="C20" s="9">
        <v>16.5</v>
      </c>
      <c r="D20" s="10">
        <v>16.5</v>
      </c>
      <c r="E20" s="10">
        <v>16.5</v>
      </c>
      <c r="F20" s="10">
        <v>18</v>
      </c>
      <c r="G20" s="10">
        <v>18</v>
      </c>
      <c r="H20" s="10">
        <v>18</v>
      </c>
      <c r="I20" s="10">
        <v>18</v>
      </c>
      <c r="J20" s="10">
        <v>18</v>
      </c>
      <c r="K20" s="10">
        <v>19</v>
      </c>
      <c r="L20" s="10">
        <v>19</v>
      </c>
      <c r="M20" s="10">
        <v>19</v>
      </c>
      <c r="N20" s="10">
        <v>19</v>
      </c>
      <c r="O20" s="11">
        <f t="shared" si="0"/>
        <v>17.958333333333332</v>
      </c>
      <c r="P20" s="20">
        <f t="shared" si="1"/>
        <v>0.12827225130890052</v>
      </c>
    </row>
    <row r="21" spans="2:16" ht="15">
      <c r="B21" s="6">
        <v>2015</v>
      </c>
      <c r="C21" s="9">
        <v>19</v>
      </c>
      <c r="D21" s="10">
        <v>19</v>
      </c>
      <c r="E21" s="10">
        <v>20</v>
      </c>
      <c r="F21" s="10">
        <v>20</v>
      </c>
      <c r="G21" s="10">
        <v>20</v>
      </c>
      <c r="H21" s="10">
        <v>20</v>
      </c>
      <c r="I21" s="10">
        <v>20</v>
      </c>
      <c r="J21" s="10">
        <v>20</v>
      </c>
      <c r="K21" s="10">
        <v>20</v>
      </c>
      <c r="L21" s="10">
        <v>20</v>
      </c>
      <c r="M21" s="10">
        <v>20</v>
      </c>
      <c r="N21" s="10">
        <v>20</v>
      </c>
      <c r="O21" s="11">
        <f>AVERAGE(C21:N21)</f>
        <v>19.833333333333332</v>
      </c>
      <c r="P21" s="20">
        <f t="shared" si="1"/>
        <v>0.10440835266821336</v>
      </c>
    </row>
    <row r="22" spans="2:16" ht="15">
      <c r="B22" s="6">
        <v>2016</v>
      </c>
      <c r="C22" s="9">
        <v>20</v>
      </c>
      <c r="D22" s="10">
        <v>20</v>
      </c>
      <c r="E22" s="10">
        <v>20</v>
      </c>
      <c r="F22" s="10">
        <v>20</v>
      </c>
      <c r="G22" s="10">
        <v>20</v>
      </c>
      <c r="H22" s="10">
        <v>20</v>
      </c>
      <c r="I22" s="10">
        <v>20</v>
      </c>
      <c r="J22" s="10">
        <v>20</v>
      </c>
      <c r="K22" s="10">
        <v>20</v>
      </c>
      <c r="L22" s="10">
        <v>20</v>
      </c>
      <c r="M22" s="10">
        <v>21.4</v>
      </c>
      <c r="N22" s="10">
        <v>21.4</v>
      </c>
      <c r="O22" s="11">
        <f>AVERAGE(C22:N22)</f>
        <v>20.233333333333334</v>
      </c>
      <c r="P22" s="20">
        <f t="shared" si="1"/>
        <v>0.020168067226890907</v>
      </c>
    </row>
    <row r="23" spans="2:16" ht="17.25" customHeight="1">
      <c r="B23" s="6">
        <v>2017</v>
      </c>
      <c r="C23" s="9">
        <v>21.4</v>
      </c>
      <c r="D23" s="10">
        <v>21.4</v>
      </c>
      <c r="E23" s="10">
        <v>21.4</v>
      </c>
      <c r="F23" s="10">
        <v>21.4</v>
      </c>
      <c r="G23" s="10">
        <v>21.4</v>
      </c>
      <c r="H23" s="10">
        <v>21.4</v>
      </c>
      <c r="I23" s="10">
        <v>21.4</v>
      </c>
      <c r="J23" s="10">
        <v>21.4</v>
      </c>
      <c r="K23" s="10">
        <v>21.4</v>
      </c>
      <c r="L23" s="10">
        <v>21.4</v>
      </c>
      <c r="M23" s="10">
        <v>23.4</v>
      </c>
      <c r="N23" s="10">
        <v>23.4</v>
      </c>
      <c r="O23" s="11">
        <f>AVERAGE(C23:N23)</f>
        <v>21.733333333333334</v>
      </c>
      <c r="P23" s="20">
        <f>O23/O22-1</f>
        <v>0.07413509060955525</v>
      </c>
    </row>
    <row r="24" spans="2:16" ht="17.25" customHeight="1" thickBot="1">
      <c r="B24" s="7">
        <v>2018</v>
      </c>
      <c r="C24" s="12">
        <v>23.4</v>
      </c>
      <c r="D24" s="13">
        <v>23.4</v>
      </c>
      <c r="E24" s="13">
        <v>23.4</v>
      </c>
      <c r="F24" s="13">
        <v>23.4</v>
      </c>
      <c r="G24" s="13">
        <v>23.4</v>
      </c>
      <c r="H24" s="13">
        <v>23.4</v>
      </c>
      <c r="I24" s="13">
        <v>23.4</v>
      </c>
      <c r="J24" s="13">
        <v>23.4</v>
      </c>
      <c r="K24" s="13">
        <v>25</v>
      </c>
      <c r="L24" s="13">
        <v>25</v>
      </c>
      <c r="M24" s="13">
        <v>25</v>
      </c>
      <c r="N24" s="13">
        <v>25</v>
      </c>
      <c r="O24" s="14">
        <f>AVERAGE(C24:N24)</f>
        <v>23.933333333333337</v>
      </c>
      <c r="P24" s="21">
        <f>O24/O23-1</f>
        <v>0.10122699386503076</v>
      </c>
    </row>
    <row r="25" spans="2:16" ht="15">
      <c r="B25" s="19" t="s">
        <v>27</v>
      </c>
      <c r="P25" s="22"/>
    </row>
    <row r="26" spans="3:16" ht="15">
      <c r="C26" s="1"/>
      <c r="D26" s="1"/>
      <c r="E26" s="2"/>
      <c r="P26" s="22"/>
    </row>
    <row r="27" spans="3:16" ht="15">
      <c r="C27" s="1"/>
      <c r="D27" s="1"/>
      <c r="E27" s="2"/>
      <c r="P27" s="22"/>
    </row>
    <row r="28" ht="15.75" thickBot="1">
      <c r="P28" s="22"/>
    </row>
    <row r="29" spans="6:16" ht="15.75" thickBot="1">
      <c r="F29" s="48" t="s">
        <v>18</v>
      </c>
      <c r="G29" s="49"/>
      <c r="H29" s="49"/>
      <c r="I29" s="49"/>
      <c r="J29" s="50"/>
      <c r="P29" s="22"/>
    </row>
    <row r="30" spans="2:16" ht="15.75" thickBot="1">
      <c r="B30" t="s">
        <v>15</v>
      </c>
      <c r="P30" s="22"/>
    </row>
    <row r="31" spans="2:16" ht="15.75" thickBot="1">
      <c r="B31" s="3" t="s">
        <v>0</v>
      </c>
      <c r="C31" s="17" t="s">
        <v>1</v>
      </c>
      <c r="D31" s="17" t="s">
        <v>2</v>
      </c>
      <c r="E31" s="17" t="s">
        <v>3</v>
      </c>
      <c r="F31" s="17" t="s">
        <v>4</v>
      </c>
      <c r="G31" s="17" t="s">
        <v>5</v>
      </c>
      <c r="H31" s="17" t="s">
        <v>6</v>
      </c>
      <c r="I31" s="17" t="s">
        <v>7</v>
      </c>
      <c r="J31" s="17" t="s">
        <v>8</v>
      </c>
      <c r="K31" s="17" t="s">
        <v>9</v>
      </c>
      <c r="L31" s="17" t="s">
        <v>10</v>
      </c>
      <c r="M31" s="17" t="s">
        <v>11</v>
      </c>
      <c r="N31" s="17" t="s">
        <v>12</v>
      </c>
      <c r="O31" s="5" t="s">
        <v>14</v>
      </c>
      <c r="P31" s="23" t="s">
        <v>13</v>
      </c>
    </row>
    <row r="32" spans="2:16" ht="15">
      <c r="B32" s="6">
        <v>2008</v>
      </c>
      <c r="C32" s="10"/>
      <c r="D32" s="10"/>
      <c r="E32" s="10">
        <f aca="true" t="shared" si="2" ref="E32:N32">E14*$E$68/E68</f>
        <v>12.999999999999998</v>
      </c>
      <c r="F32" s="10">
        <f t="shared" si="2"/>
        <v>12.957192731889231</v>
      </c>
      <c r="G32" s="10">
        <f t="shared" si="2"/>
        <v>12.845079839534334</v>
      </c>
      <c r="H32" s="10">
        <f t="shared" si="2"/>
        <v>12.682471264367814</v>
      </c>
      <c r="I32" s="10">
        <f t="shared" si="2"/>
        <v>12.626087292689526</v>
      </c>
      <c r="J32" s="10">
        <f t="shared" si="2"/>
        <v>12.499004975124375</v>
      </c>
      <c r="K32" s="10">
        <f t="shared" si="2"/>
        <v>12.424354243542435</v>
      </c>
      <c r="L32" s="10">
        <f t="shared" si="2"/>
        <v>11.907086524607566</v>
      </c>
      <c r="M32" s="10">
        <f t="shared" si="2"/>
        <v>11.884929022520765</v>
      </c>
      <c r="N32" s="10">
        <f t="shared" si="2"/>
        <v>11.775375904608346</v>
      </c>
      <c r="O32" s="8">
        <f aca="true" t="shared" si="3" ref="O32:O38">AVERAGE(C32:N32)</f>
        <v>12.460158179888438</v>
      </c>
      <c r="P32" s="24"/>
    </row>
    <row r="33" spans="2:16" ht="15">
      <c r="B33" s="6">
        <v>2009</v>
      </c>
      <c r="C33" s="10">
        <f aca="true" t="shared" si="4" ref="C33:D42">C15*$E$68/C69</f>
        <v>11.682942708333334</v>
      </c>
      <c r="D33" s="10">
        <f t="shared" si="4"/>
        <v>11.714320352133692</v>
      </c>
      <c r="E33" s="10">
        <f aca="true" t="shared" si="5" ref="E33:N33">E15*$E$68/E69</f>
        <v>11.624990745539348</v>
      </c>
      <c r="F33" s="10">
        <f t="shared" si="5"/>
        <v>11.629726326704441</v>
      </c>
      <c r="G33" s="10">
        <f t="shared" si="5"/>
        <v>11.582543429351233</v>
      </c>
      <c r="H33" s="10">
        <f t="shared" si="5"/>
        <v>11.452445206228802</v>
      </c>
      <c r="I33" s="10">
        <f t="shared" si="5"/>
        <v>11.340369059656219</v>
      </c>
      <c r="J33" s="10">
        <f t="shared" si="5"/>
        <v>11.202422145328718</v>
      </c>
      <c r="K33" s="10">
        <f t="shared" si="5"/>
        <v>11.176507224713502</v>
      </c>
      <c r="L33" s="10">
        <f t="shared" si="5"/>
        <v>11.177700658480155</v>
      </c>
      <c r="M33" s="10">
        <f t="shared" si="5"/>
        <v>11.171338621891785</v>
      </c>
      <c r="N33" s="10">
        <f t="shared" si="5"/>
        <v>11.119126863293559</v>
      </c>
      <c r="O33" s="11">
        <f t="shared" si="3"/>
        <v>11.406202778471231</v>
      </c>
      <c r="P33" s="20">
        <f aca="true" t="shared" si="6" ref="P33:P38">O33/O32-1</f>
        <v>-0.08458603704713508</v>
      </c>
    </row>
    <row r="34" spans="2:16" ht="15">
      <c r="B34" s="6">
        <v>2010</v>
      </c>
      <c r="C34" s="10">
        <f t="shared" si="4"/>
        <v>11.016153927105622</v>
      </c>
      <c r="D34" s="10">
        <f t="shared" si="4"/>
        <v>10.95505128026233</v>
      </c>
      <c r="E34" s="10">
        <f aca="true" t="shared" si="7" ref="E34:N34">E16*$E$68/E70</f>
        <v>10.852080309627478</v>
      </c>
      <c r="F34" s="10">
        <f t="shared" si="7"/>
        <v>10.832988374900824</v>
      </c>
      <c r="G34" s="10">
        <f t="shared" si="7"/>
        <v>10.815825727570171</v>
      </c>
      <c r="H34" s="10">
        <f t="shared" si="7"/>
        <v>10.78536593742487</v>
      </c>
      <c r="I34" s="10">
        <f t="shared" si="7"/>
        <v>10.669571569326944</v>
      </c>
      <c r="J34" s="10">
        <f t="shared" si="7"/>
        <v>10.543478260869563</v>
      </c>
      <c r="K34" s="10">
        <f t="shared" si="7"/>
        <v>10.9325500435161</v>
      </c>
      <c r="L34" s="10">
        <f t="shared" si="7"/>
        <v>10.862735315638925</v>
      </c>
      <c r="M34" s="10">
        <f t="shared" si="7"/>
        <v>10.871051492860232</v>
      </c>
      <c r="N34" s="10">
        <f t="shared" si="7"/>
        <v>10.814178338465613</v>
      </c>
      <c r="O34" s="11">
        <f t="shared" si="3"/>
        <v>10.829252548130723</v>
      </c>
      <c r="P34" s="20">
        <f t="shared" si="6"/>
        <v>-0.0505821474110103</v>
      </c>
    </row>
    <row r="35" spans="2:16" ht="15">
      <c r="B35" s="6">
        <v>2011</v>
      </c>
      <c r="C35" s="10">
        <f t="shared" si="4"/>
        <v>10.680669963916655</v>
      </c>
      <c r="D35" s="10">
        <f t="shared" si="4"/>
        <v>10.58138780671782</v>
      </c>
      <c r="E35" s="10">
        <f aca="true" t="shared" si="8" ref="E35:N35">E17*$E$68/E71</f>
        <v>10.43336067386938</v>
      </c>
      <c r="F35" s="10">
        <f t="shared" si="8"/>
        <v>10.39824840237078</v>
      </c>
      <c r="G35" s="10">
        <f t="shared" si="8"/>
        <v>10.364364901730509</v>
      </c>
      <c r="H35" s="10">
        <f t="shared" si="8"/>
        <v>10.327741704197893</v>
      </c>
      <c r="I35" s="10">
        <f t="shared" si="8"/>
        <v>10.250406008024278</v>
      </c>
      <c r="J35" s="10">
        <f t="shared" si="8"/>
        <v>10.193400262480548</v>
      </c>
      <c r="K35" s="10">
        <f t="shared" si="8"/>
        <v>10.14177842864636</v>
      </c>
      <c r="L35" s="10">
        <f t="shared" si="8"/>
        <v>11.619236505116808</v>
      </c>
      <c r="M35" s="10">
        <f t="shared" si="8"/>
        <v>11.570751189581733</v>
      </c>
      <c r="N35" s="10">
        <f t="shared" si="8"/>
        <v>11.489777240188712</v>
      </c>
      <c r="O35" s="11">
        <f t="shared" si="3"/>
        <v>10.670926923903457</v>
      </c>
      <c r="P35" s="20">
        <f t="shared" si="6"/>
        <v>-0.014620180250076054</v>
      </c>
    </row>
    <row r="36" spans="2:16" ht="15">
      <c r="B36" s="6">
        <v>2012</v>
      </c>
      <c r="C36" s="10">
        <f t="shared" si="4"/>
        <v>11.405756931302504</v>
      </c>
      <c r="D36" s="10">
        <f t="shared" si="4"/>
        <v>11.31166538196441</v>
      </c>
      <c r="E36" s="10">
        <f aca="true" t="shared" si="9" ref="E36:N36">E18*$E$68/E72</f>
        <v>11.20098571171</v>
      </c>
      <c r="F36" s="10">
        <f t="shared" si="9"/>
        <v>11.480569868168258</v>
      </c>
      <c r="G36" s="10">
        <f t="shared" si="9"/>
        <v>11.43576764429248</v>
      </c>
      <c r="H36" s="10">
        <f t="shared" si="9"/>
        <v>11.401386523069919</v>
      </c>
      <c r="I36" s="10">
        <f t="shared" si="9"/>
        <v>11.37122146480269</v>
      </c>
      <c r="J36" s="10">
        <f t="shared" si="9"/>
        <v>11.265904778453272</v>
      </c>
      <c r="K36" s="10">
        <f t="shared" si="9"/>
        <v>11.130721701432813</v>
      </c>
      <c r="L36" s="10">
        <f t="shared" si="9"/>
        <v>11.004376563062022</v>
      </c>
      <c r="M36" s="10">
        <f t="shared" si="9"/>
        <v>10.966004438628824</v>
      </c>
      <c r="N36" s="10">
        <f t="shared" si="9"/>
        <v>11.046802620750318</v>
      </c>
      <c r="O36" s="11">
        <f t="shared" si="3"/>
        <v>11.25176363563646</v>
      </c>
      <c r="P36" s="20">
        <f t="shared" si="6"/>
        <v>0.05443170175140999</v>
      </c>
    </row>
    <row r="37" spans="2:16" ht="15">
      <c r="B37" s="6">
        <v>2013</v>
      </c>
      <c r="C37" s="9">
        <f t="shared" si="4"/>
        <v>10.840615452278268</v>
      </c>
      <c r="D37" s="10">
        <f t="shared" si="4"/>
        <v>10.734122559889919</v>
      </c>
      <c r="E37" s="10">
        <f aca="true" t="shared" si="10" ref="E37:N37">E19*$E$68/E73</f>
        <v>10.663988105979465</v>
      </c>
      <c r="F37" s="10">
        <f t="shared" si="10"/>
        <v>10.616573090934352</v>
      </c>
      <c r="G37" s="10">
        <f t="shared" si="10"/>
        <v>10.58259029788228</v>
      </c>
      <c r="H37" s="10">
        <f t="shared" si="10"/>
        <v>10.536755756263602</v>
      </c>
      <c r="I37" s="10">
        <f t="shared" si="10"/>
        <v>10.45643339464745</v>
      </c>
      <c r="J37" s="10">
        <f t="shared" si="10"/>
        <v>11.016685039834202</v>
      </c>
      <c r="K37" s="10">
        <f t="shared" si="10"/>
        <v>10.868388543138357</v>
      </c>
      <c r="L37" s="10">
        <f t="shared" si="10"/>
        <v>10.779618229112883</v>
      </c>
      <c r="M37" s="10">
        <f t="shared" si="10"/>
        <v>10.757651768265093</v>
      </c>
      <c r="N37" s="10">
        <f t="shared" si="10"/>
        <v>10.835784235517039</v>
      </c>
      <c r="O37" s="11">
        <f t="shared" si="3"/>
        <v>10.724100539478576</v>
      </c>
      <c r="P37" s="20">
        <f t="shared" si="6"/>
        <v>-0.046896034545791165</v>
      </c>
    </row>
    <row r="38" spans="2:16" ht="15">
      <c r="B38" s="6">
        <v>2014</v>
      </c>
      <c r="C38" s="9">
        <f t="shared" si="4"/>
        <v>10.57774960783711</v>
      </c>
      <c r="D38" s="10">
        <f t="shared" si="4"/>
        <v>10.405342954385135</v>
      </c>
      <c r="E38" s="10">
        <f aca="true" t="shared" si="11" ref="E38:N38">E20*$E$68/E74</f>
        <v>10.344956203745426</v>
      </c>
      <c r="F38" s="10">
        <f t="shared" si="11"/>
        <v>11.292215459588181</v>
      </c>
      <c r="G38" s="10">
        <f t="shared" si="11"/>
        <v>11.256561193364853</v>
      </c>
      <c r="H38" s="10">
        <f t="shared" si="11"/>
        <v>11.21776872895859</v>
      </c>
      <c r="I38" s="10">
        <f t="shared" si="11"/>
        <v>11.134352840135282</v>
      </c>
      <c r="J38" s="10">
        <f t="shared" si="11"/>
        <v>11.051352645519172</v>
      </c>
      <c r="K38" s="10">
        <f t="shared" si="11"/>
        <v>11.54938806839868</v>
      </c>
      <c r="L38" s="10">
        <f t="shared" si="11"/>
        <v>11.481430750838</v>
      </c>
      <c r="M38" s="10">
        <f t="shared" si="11"/>
        <v>11.464774098073109</v>
      </c>
      <c r="N38" s="10">
        <f t="shared" si="11"/>
        <v>11.525805856926706</v>
      </c>
      <c r="O38" s="11">
        <f t="shared" si="3"/>
        <v>11.108474867314188</v>
      </c>
      <c r="P38" s="20">
        <f t="shared" si="6"/>
        <v>0.03584210409261046</v>
      </c>
    </row>
    <row r="39" spans="2:16" ht="15">
      <c r="B39" s="6">
        <v>2015</v>
      </c>
      <c r="C39" s="9">
        <f t="shared" si="4"/>
        <v>11.275834751803947</v>
      </c>
      <c r="D39" s="10">
        <f t="shared" si="4"/>
        <v>11.153297277258902</v>
      </c>
      <c r="E39" s="10">
        <f aca="true" t="shared" si="12" ref="E39:N39">E21*$E$68/E75</f>
        <v>11.658862959911179</v>
      </c>
      <c r="F39" s="10">
        <f t="shared" si="12"/>
        <v>11.593057935888268</v>
      </c>
      <c r="G39" s="10">
        <f t="shared" si="12"/>
        <v>11.536784858049547</v>
      </c>
      <c r="H39" s="10">
        <f t="shared" si="12"/>
        <v>11.485018254724045</v>
      </c>
      <c r="I39" s="10">
        <f t="shared" si="12"/>
        <v>11.347928138457984</v>
      </c>
      <c r="J39" s="10">
        <f t="shared" si="12"/>
        <v>11.215584093159803</v>
      </c>
      <c r="K39" s="10">
        <f t="shared" si="12"/>
        <v>11.13899132551771</v>
      </c>
      <c r="L39" s="10">
        <f t="shared" si="12"/>
        <v>11.072273022622955</v>
      </c>
      <c r="M39" s="10">
        <f t="shared" si="12"/>
        <v>11.025313084024686</v>
      </c>
      <c r="N39" s="10">
        <f t="shared" si="12"/>
        <v>11.086291359894219</v>
      </c>
      <c r="O39" s="11">
        <f>AVERAGE(C39:N39)</f>
        <v>11.29910308844277</v>
      </c>
      <c r="P39" s="20">
        <f>O39/O38-1</f>
        <v>0.017160611461568998</v>
      </c>
    </row>
    <row r="40" spans="2:16" ht="15">
      <c r="B40" s="6">
        <v>2016</v>
      </c>
      <c r="C40" s="9">
        <f t="shared" si="4"/>
        <v>10.821645273704469</v>
      </c>
      <c r="D40" s="10">
        <f t="shared" si="4"/>
        <v>10.651214752748562</v>
      </c>
      <c r="E40" s="10">
        <f aca="true" t="shared" si="13" ref="E40:N40">E22*$E$68/E76</f>
        <v>10.541881538330536</v>
      </c>
      <c r="F40" s="10">
        <f t="shared" si="13"/>
        <v>10.494006209028164</v>
      </c>
      <c r="G40" s="10">
        <f t="shared" si="13"/>
        <v>10.393701158114109</v>
      </c>
      <c r="H40" s="10">
        <f t="shared" si="13"/>
        <v>10.352310026627622</v>
      </c>
      <c r="I40" s="10">
        <f t="shared" si="13"/>
        <v>10.311886354154737</v>
      </c>
      <c r="J40" s="10">
        <f t="shared" si="13"/>
        <v>10.253418860959727</v>
      </c>
      <c r="K40" s="10">
        <f t="shared" si="13"/>
        <v>10.228204502516446</v>
      </c>
      <c r="L40" s="10">
        <f t="shared" si="13"/>
        <v>10.209374965508868</v>
      </c>
      <c r="M40" s="10">
        <f t="shared" si="13"/>
        <v>10.913316126078211</v>
      </c>
      <c r="N40" s="10">
        <f t="shared" si="13"/>
        <v>10.973186996769266</v>
      </c>
      <c r="O40" s="11">
        <f>AVERAGE(C40:N40)</f>
        <v>10.512012230378394</v>
      </c>
      <c r="P40" s="20">
        <f>O40/O39-1</f>
        <v>-0.06965958730560196</v>
      </c>
    </row>
    <row r="41" spans="2:16" ht="17.25" customHeight="1">
      <c r="B41" s="6">
        <v>2017</v>
      </c>
      <c r="C41" s="9">
        <f t="shared" si="4"/>
        <v>10.69498423842522</v>
      </c>
      <c r="D41" s="10">
        <f t="shared" si="4"/>
        <v>10.641918498839539</v>
      </c>
      <c r="E41" s="10">
        <f aca="true" t="shared" si="14" ref="E41:N41">E23*$E$68/E77</f>
        <v>10.570513190938057</v>
      </c>
      <c r="F41" s="10">
        <f t="shared" si="14"/>
        <v>10.547340481608472</v>
      </c>
      <c r="G41" s="10">
        <f t="shared" si="14"/>
        <v>10.53361021589277</v>
      </c>
      <c r="H41" s="10">
        <f t="shared" si="14"/>
        <v>10.51805096889736</v>
      </c>
      <c r="I41" s="10">
        <f t="shared" si="14"/>
        <v>10.484599366781778</v>
      </c>
      <c r="J41" s="10">
        <f t="shared" si="14"/>
        <v>10.404325695417171</v>
      </c>
      <c r="K41" s="10">
        <f t="shared" si="14"/>
        <v>10.348681121299139</v>
      </c>
      <c r="L41" s="10">
        <f t="shared" si="14"/>
        <v>10.301372180347654</v>
      </c>
      <c r="M41" s="10">
        <f t="shared" si="14"/>
        <v>11.227085597668765</v>
      </c>
      <c r="N41" s="10">
        <f t="shared" si="14"/>
        <v>11.260859082053745</v>
      </c>
      <c r="O41" s="11">
        <f>AVERAGE(C41:N41)</f>
        <v>10.627778386514139</v>
      </c>
      <c r="P41" s="20">
        <f>O41/O40-1</f>
        <v>0.011012749376489106</v>
      </c>
    </row>
    <row r="42" spans="2:16" ht="17.25" customHeight="1" thickBot="1">
      <c r="B42" s="7">
        <v>2018</v>
      </c>
      <c r="C42" s="12">
        <f t="shared" si="4"/>
        <v>10.9634024270561</v>
      </c>
      <c r="D42" s="13">
        <f t="shared" si="4"/>
        <v>10.867914136138744</v>
      </c>
      <c r="E42" s="13">
        <f aca="true" t="shared" si="15" ref="E42:N42">E24*$E$68/E78</f>
        <v>10.837659934991427</v>
      </c>
      <c r="F42" s="13">
        <f t="shared" si="15"/>
        <v>10.830423974427255</v>
      </c>
      <c r="G42" s="13">
        <f t="shared" si="15"/>
        <v>10.743154152678462</v>
      </c>
      <c r="H42" s="13">
        <f t="shared" si="15"/>
        <v>10.638059355797413</v>
      </c>
      <c r="I42" s="13">
        <f t="shared" si="15"/>
        <v>10.575064382701203</v>
      </c>
      <c r="J42" s="13">
        <f t="shared" si="15"/>
        <v>10.504301445814098</v>
      </c>
      <c r="K42" s="13">
        <f t="shared" si="15"/>
        <v>11.167103476744652</v>
      </c>
      <c r="L42" s="13">
        <f t="shared" si="15"/>
        <v>11.141378337480749</v>
      </c>
      <c r="M42" s="13">
        <f t="shared" si="15"/>
        <v>11.10093776275305</v>
      </c>
      <c r="N42" s="13">
        <f t="shared" si="15"/>
        <v>11.143766372704729</v>
      </c>
      <c r="O42" s="14">
        <f>AVERAGE(C42:N42)</f>
        <v>10.876097146607322</v>
      </c>
      <c r="P42" s="21">
        <f>O42/O41-1</f>
        <v>0.02336506756748724</v>
      </c>
    </row>
    <row r="43" spans="2:16" ht="15">
      <c r="B43" s="19" t="s">
        <v>28</v>
      </c>
      <c r="P43" s="22"/>
    </row>
    <row r="44" spans="15:16" ht="15">
      <c r="O44" s="41"/>
      <c r="P44" s="22"/>
    </row>
    <row r="45" spans="13:16" ht="15">
      <c r="M45" s="42"/>
      <c r="N45" s="42"/>
      <c r="O45" s="41"/>
      <c r="P45" s="22"/>
    </row>
    <row r="46" spans="14:16" ht="15.75" thickBot="1">
      <c r="N46" s="42"/>
      <c r="P46" s="22"/>
    </row>
    <row r="47" spans="6:16" s="43" customFormat="1" ht="30" customHeight="1" thickBot="1">
      <c r="F47" s="51" t="s">
        <v>24</v>
      </c>
      <c r="G47" s="52"/>
      <c r="H47" s="52"/>
      <c r="I47" s="52"/>
      <c r="J47" s="53"/>
      <c r="L47" s="51" t="s">
        <v>25</v>
      </c>
      <c r="M47" s="52"/>
      <c r="N47" s="46">
        <v>43435</v>
      </c>
      <c r="O47" s="47">
        <f>N78</f>
        <v>186.62</v>
      </c>
      <c r="P47" s="44"/>
    </row>
    <row r="48" spans="2:16" ht="15.75" thickBot="1">
      <c r="B48" t="s">
        <v>15</v>
      </c>
      <c r="P48" s="22"/>
    </row>
    <row r="49" spans="2:16" ht="15.75" thickBot="1">
      <c r="B49" s="3" t="s">
        <v>0</v>
      </c>
      <c r="C49" s="18" t="s">
        <v>1</v>
      </c>
      <c r="D49" s="18" t="s">
        <v>2</v>
      </c>
      <c r="E49" s="18" t="s">
        <v>3</v>
      </c>
      <c r="F49" s="18" t="s">
        <v>4</v>
      </c>
      <c r="G49" s="18" t="s">
        <v>5</v>
      </c>
      <c r="H49" s="18" t="s">
        <v>6</v>
      </c>
      <c r="I49" s="18" t="s">
        <v>7</v>
      </c>
      <c r="J49" s="18" t="s">
        <v>8</v>
      </c>
      <c r="K49" s="18" t="s">
        <v>9</v>
      </c>
      <c r="L49" s="18" t="s">
        <v>10</v>
      </c>
      <c r="M49" s="18" t="s">
        <v>11</v>
      </c>
      <c r="N49" s="18" t="s">
        <v>12</v>
      </c>
      <c r="O49" s="5" t="s">
        <v>14</v>
      </c>
      <c r="P49" s="23" t="s">
        <v>13</v>
      </c>
    </row>
    <row r="50" spans="2:16" ht="15">
      <c r="B50" s="6">
        <v>2008</v>
      </c>
      <c r="C50" s="10"/>
      <c r="D50" s="10"/>
      <c r="E50" s="10">
        <f aca="true" t="shared" si="16" ref="E50:N50">E14*$O$47/E68</f>
        <v>29.164286932293116</v>
      </c>
      <c r="F50" s="10">
        <f t="shared" si="16"/>
        <v>29.06825282075696</v>
      </c>
      <c r="G50" s="10">
        <f t="shared" si="16"/>
        <v>28.816738008337918</v>
      </c>
      <c r="H50" s="10">
        <f t="shared" si="16"/>
        <v>28.451940843429636</v>
      </c>
      <c r="I50" s="10">
        <f t="shared" si="16"/>
        <v>28.325448664321335</v>
      </c>
      <c r="J50" s="10">
        <f t="shared" si="16"/>
        <v>28.04035134328358</v>
      </c>
      <c r="K50" s="10">
        <f t="shared" si="16"/>
        <v>27.872879392855783</v>
      </c>
      <c r="L50" s="10">
        <f t="shared" si="16"/>
        <v>26.71243753317661</v>
      </c>
      <c r="M50" s="10">
        <f t="shared" si="16"/>
        <v>26.662729244825663</v>
      </c>
      <c r="N50" s="10">
        <f t="shared" si="16"/>
        <v>26.41695704750834</v>
      </c>
      <c r="O50" s="8">
        <f aca="true" t="shared" si="17" ref="O50:O56">AVERAGE(C50:N50)</f>
        <v>27.9532021830789</v>
      </c>
      <c r="P50" s="24"/>
    </row>
    <row r="51" spans="2:16" ht="15">
      <c r="B51" s="6">
        <v>2009</v>
      </c>
      <c r="C51" s="10">
        <f aca="true" t="shared" si="18" ref="C51:D60">C15*$O$47/C69</f>
        <v>26.209591796875</v>
      </c>
      <c r="D51" s="10">
        <f t="shared" si="18"/>
        <v>26.27998461280215</v>
      </c>
      <c r="E51" s="10">
        <f aca="true" t="shared" si="19" ref="E51:N51">E15*$O$47/E69</f>
        <v>26.079581976012435</v>
      </c>
      <c r="F51" s="10">
        <f t="shared" si="19"/>
        <v>26.090205810465505</v>
      </c>
      <c r="G51" s="10">
        <f t="shared" si="19"/>
        <v>25.98435538302659</v>
      </c>
      <c r="H51" s="10">
        <f t="shared" si="19"/>
        <v>25.692492159293973</v>
      </c>
      <c r="I51" s="10">
        <f t="shared" si="19"/>
        <v>25.441059782608697</v>
      </c>
      <c r="J51" s="10">
        <f t="shared" si="19"/>
        <v>25.131588752541646</v>
      </c>
      <c r="K51" s="10">
        <f t="shared" si="19"/>
        <v>25.07345104633782</v>
      </c>
      <c r="L51" s="10">
        <f t="shared" si="19"/>
        <v>25.076128403630538</v>
      </c>
      <c r="M51" s="10">
        <f t="shared" si="19"/>
        <v>25.061855768204616</v>
      </c>
      <c r="N51" s="10">
        <f t="shared" si="19"/>
        <v>24.944723559820133</v>
      </c>
      <c r="O51" s="11">
        <f t="shared" si="17"/>
        <v>25.588751587634928</v>
      </c>
      <c r="P51" s="20">
        <f aca="true" t="shared" si="20" ref="P51:P56">O51/O50-1</f>
        <v>-0.08458603704713519</v>
      </c>
    </row>
    <row r="52" spans="2:16" ht="15">
      <c r="B52" s="6">
        <v>2010</v>
      </c>
      <c r="C52" s="10">
        <f t="shared" si="18"/>
        <v>24.713713386185848</v>
      </c>
      <c r="D52" s="10">
        <f t="shared" si="18"/>
        <v>24.57663529965813</v>
      </c>
      <c r="E52" s="10">
        <f aca="true" t="shared" si="21" ref="E52:N52">E16*$O$47/E70</f>
        <v>24.34562953555878</v>
      </c>
      <c r="F52" s="10">
        <f t="shared" si="21"/>
        <v>24.302798561523336</v>
      </c>
      <c r="G52" s="10">
        <f t="shared" si="21"/>
        <v>24.264295763733422</v>
      </c>
      <c r="H52" s="10">
        <f t="shared" si="21"/>
        <v>24.195962066833808</v>
      </c>
      <c r="I52" s="10">
        <f t="shared" si="21"/>
        <v>23.936188207114462</v>
      </c>
      <c r="J52" s="10">
        <f t="shared" si="21"/>
        <v>23.653309635722675</v>
      </c>
      <c r="K52" s="10">
        <f t="shared" si="21"/>
        <v>24.526155874673627</v>
      </c>
      <c r="L52" s="10">
        <f t="shared" si="21"/>
        <v>24.369533047295945</v>
      </c>
      <c r="M52" s="10">
        <f t="shared" si="21"/>
        <v>24.388189614885327</v>
      </c>
      <c r="N52" s="10">
        <f t="shared" si="21"/>
        <v>24.2606</v>
      </c>
      <c r="O52" s="11">
        <f t="shared" si="17"/>
        <v>24.294417582765448</v>
      </c>
      <c r="P52" s="20">
        <f t="shared" si="20"/>
        <v>-0.050582147411010525</v>
      </c>
    </row>
    <row r="53" spans="2:16" ht="15">
      <c r="B53" s="6">
        <v>2011</v>
      </c>
      <c r="C53" s="10">
        <f t="shared" si="18"/>
        <v>23.961086419753087</v>
      </c>
      <c r="D53" s="10">
        <f t="shared" si="18"/>
        <v>23.73835616438356</v>
      </c>
      <c r="E53" s="10">
        <f aca="true" t="shared" si="22" ref="E53:N53">E17*$O$47/E71</f>
        <v>23.406271104679206</v>
      </c>
      <c r="F53" s="10">
        <f t="shared" si="22"/>
        <v>23.3275</v>
      </c>
      <c r="G53" s="10">
        <f t="shared" si="22"/>
        <v>23.251485528081272</v>
      </c>
      <c r="H53" s="10">
        <f t="shared" si="22"/>
        <v>23.169324801833636</v>
      </c>
      <c r="I53" s="10">
        <f t="shared" si="22"/>
        <v>22.995829383886257</v>
      </c>
      <c r="J53" s="10">
        <f t="shared" si="22"/>
        <v>22.86794231313036</v>
      </c>
      <c r="K53" s="10">
        <f t="shared" si="22"/>
        <v>22.752133545906407</v>
      </c>
      <c r="L53" s="10">
        <f t="shared" si="22"/>
        <v>26.066672874569328</v>
      </c>
      <c r="M53" s="10">
        <f t="shared" si="22"/>
        <v>25.957900593471813</v>
      </c>
      <c r="N53" s="10">
        <f t="shared" si="22"/>
        <v>25.776243093922655</v>
      </c>
      <c r="O53" s="11">
        <f t="shared" si="17"/>
        <v>23.9392288186348</v>
      </c>
      <c r="P53" s="20">
        <f t="shared" si="20"/>
        <v>-0.014620180250076054</v>
      </c>
    </row>
    <row r="54" spans="2:16" ht="15">
      <c r="B54" s="6">
        <v>2012</v>
      </c>
      <c r="C54" s="10">
        <f t="shared" si="18"/>
        <v>25.587751371115175</v>
      </c>
      <c r="D54" s="10">
        <f t="shared" si="18"/>
        <v>25.376665760130543</v>
      </c>
      <c r="E54" s="10">
        <f aca="true" t="shared" si="23" ref="E54:N54">E18*$O$47/E72</f>
        <v>25.128366247755835</v>
      </c>
      <c r="F54" s="10">
        <f t="shared" si="23"/>
        <v>25.75558721396136</v>
      </c>
      <c r="G54" s="10">
        <f t="shared" si="23"/>
        <v>25.65507760532151</v>
      </c>
      <c r="H54" s="10">
        <f t="shared" si="23"/>
        <v>25.577946768060837</v>
      </c>
      <c r="I54" s="10">
        <f t="shared" si="23"/>
        <v>25.510274274627392</v>
      </c>
      <c r="J54" s="10">
        <f t="shared" si="23"/>
        <v>25.27400611620795</v>
      </c>
      <c r="K54" s="10">
        <f t="shared" si="23"/>
        <v>24.97073549723757</v>
      </c>
      <c r="L54" s="10">
        <f t="shared" si="23"/>
        <v>24.687291968934026</v>
      </c>
      <c r="M54" s="10">
        <f t="shared" si="23"/>
        <v>24.60120768838238</v>
      </c>
      <c r="N54" s="10">
        <f t="shared" si="23"/>
        <v>24.78247087045922</v>
      </c>
      <c r="O54" s="11">
        <f t="shared" si="17"/>
        <v>25.242281781849485</v>
      </c>
      <c r="P54" s="20">
        <f t="shared" si="20"/>
        <v>0.05443170175140999</v>
      </c>
    </row>
    <row r="55" spans="2:16" ht="15">
      <c r="B55" s="6">
        <v>2013</v>
      </c>
      <c r="C55" s="10">
        <f t="shared" si="18"/>
        <v>24.319909197914917</v>
      </c>
      <c r="D55" s="10">
        <f t="shared" si="18"/>
        <v>24.08100233100233</v>
      </c>
      <c r="E55" s="10">
        <f aca="true" t="shared" si="24" ref="E55:N55">E19*$O$47/E73</f>
        <v>23.92366222810355</v>
      </c>
      <c r="F55" s="10">
        <f t="shared" si="24"/>
        <v>23.817291066282422</v>
      </c>
      <c r="G55" s="10">
        <f t="shared" si="24"/>
        <v>23.741053841103085</v>
      </c>
      <c r="H55" s="10">
        <f t="shared" si="24"/>
        <v>23.638228323935607</v>
      </c>
      <c r="I55" s="10">
        <f t="shared" si="24"/>
        <v>23.45803260076231</v>
      </c>
      <c r="J55" s="10">
        <f t="shared" si="24"/>
        <v>24.71490488803275</v>
      </c>
      <c r="K55" s="10">
        <f t="shared" si="24"/>
        <v>24.382215535671865</v>
      </c>
      <c r="L55" s="10">
        <f t="shared" si="24"/>
        <v>24.183067619571194</v>
      </c>
      <c r="M55" s="10">
        <f t="shared" si="24"/>
        <v>24.133787914413354</v>
      </c>
      <c r="N55" s="10">
        <f t="shared" si="24"/>
        <v>24.30907081392595</v>
      </c>
      <c r="O55" s="11">
        <f t="shared" si="17"/>
        <v>24.058518863393275</v>
      </c>
      <c r="P55" s="20">
        <f t="shared" si="20"/>
        <v>-0.046896034545791276</v>
      </c>
    </row>
    <row r="56" spans="2:16" ht="15">
      <c r="B56" s="6">
        <v>2014</v>
      </c>
      <c r="C56" s="10">
        <f t="shared" si="18"/>
        <v>23.730194204685574</v>
      </c>
      <c r="D56" s="10">
        <f t="shared" si="18"/>
        <v>23.343415965430978</v>
      </c>
      <c r="E56" s="10">
        <f aca="true" t="shared" si="25" ref="E56:N56">E20*$O$47/E74</f>
        <v>23.207943925233643</v>
      </c>
      <c r="F56" s="10">
        <f t="shared" si="25"/>
        <v>25.333031674208144</v>
      </c>
      <c r="G56" s="10">
        <f t="shared" si="25"/>
        <v>25.253044654939103</v>
      </c>
      <c r="H56" s="10">
        <f t="shared" si="25"/>
        <v>25.166017380881033</v>
      </c>
      <c r="I56" s="10">
        <f t="shared" si="25"/>
        <v>24.978881618084475</v>
      </c>
      <c r="J56" s="10">
        <f t="shared" si="25"/>
        <v>24.792678426452134</v>
      </c>
      <c r="K56" s="10">
        <f t="shared" si="25"/>
        <v>25.90997442455243</v>
      </c>
      <c r="L56" s="10">
        <f t="shared" si="25"/>
        <v>25.757518523899464</v>
      </c>
      <c r="M56" s="10">
        <f t="shared" si="25"/>
        <v>25.720150877702014</v>
      </c>
      <c r="N56" s="10">
        <f t="shared" si="25"/>
        <v>25.857069933639615</v>
      </c>
      <c r="O56" s="11">
        <f t="shared" si="17"/>
        <v>24.92082680080905</v>
      </c>
      <c r="P56" s="20">
        <f t="shared" si="20"/>
        <v>0.03584210409261046</v>
      </c>
    </row>
    <row r="57" spans="2:16" ht="15">
      <c r="B57" s="6">
        <v>2015</v>
      </c>
      <c r="C57" s="9">
        <f t="shared" si="18"/>
        <v>25.29628308482557</v>
      </c>
      <c r="D57" s="10">
        <f t="shared" si="18"/>
        <v>25.021381695010938</v>
      </c>
      <c r="E57" s="10">
        <f aca="true" t="shared" si="26" ref="E57:N57">E21*$O$47/E75</f>
        <v>26.155571128241068</v>
      </c>
      <c r="F57" s="10">
        <f t="shared" si="26"/>
        <v>26.007943697303325</v>
      </c>
      <c r="G57" s="10">
        <f t="shared" si="26"/>
        <v>25.88170029817627</v>
      </c>
      <c r="H57" s="10">
        <f t="shared" si="26"/>
        <v>25.76556675410741</v>
      </c>
      <c r="I57" s="10">
        <f t="shared" si="26"/>
        <v>25.45801787054089</v>
      </c>
      <c r="J57" s="10">
        <f t="shared" si="26"/>
        <v>25.161116354321155</v>
      </c>
      <c r="K57" s="10">
        <f t="shared" si="26"/>
        <v>24.989287627209425</v>
      </c>
      <c r="L57" s="10">
        <f t="shared" si="26"/>
        <v>24.839611340343406</v>
      </c>
      <c r="M57" s="10">
        <f t="shared" si="26"/>
        <v>24.73426110006627</v>
      </c>
      <c r="N57" s="10">
        <f t="shared" si="26"/>
        <v>24.871060171919773</v>
      </c>
      <c r="O57" s="11">
        <f>AVERAGE(C57:N57)</f>
        <v>25.348483426838794</v>
      </c>
      <c r="P57" s="20">
        <f>O57/O56-1</f>
        <v>0.01716061146156922</v>
      </c>
    </row>
    <row r="58" spans="2:16" ht="15">
      <c r="B58" s="6">
        <v>2016</v>
      </c>
      <c r="C58" s="9">
        <f t="shared" si="18"/>
        <v>24.277351372446986</v>
      </c>
      <c r="D58" s="10">
        <f t="shared" si="18"/>
        <v>23.895006402048658</v>
      </c>
      <c r="E58" s="10">
        <f aca="true" t="shared" si="27" ref="E58:N58">E22*$O$47/E76</f>
        <v>23.64972753770118</v>
      </c>
      <c r="F58" s="10">
        <f t="shared" si="27"/>
        <v>23.542323703797152</v>
      </c>
      <c r="G58" s="10">
        <f t="shared" si="27"/>
        <v>23.317298681826703</v>
      </c>
      <c r="H58" s="10">
        <f t="shared" si="27"/>
        <v>23.224441540663307</v>
      </c>
      <c r="I58" s="10">
        <f t="shared" si="27"/>
        <v>23.133754803520517</v>
      </c>
      <c r="J58" s="10">
        <f t="shared" si="27"/>
        <v>23.002588438308887</v>
      </c>
      <c r="K58" s="10">
        <f t="shared" si="27"/>
        <v>22.94602237796631</v>
      </c>
      <c r="L58" s="10">
        <f t="shared" si="27"/>
        <v>22.903780068728523</v>
      </c>
      <c r="M58" s="10">
        <f t="shared" si="27"/>
        <v>24.483006375674346</v>
      </c>
      <c r="N58" s="10">
        <f t="shared" si="27"/>
        <v>24.617321087345125</v>
      </c>
      <c r="O58" s="11">
        <f>AVERAGE(C58:N58)</f>
        <v>23.58271853250231</v>
      </c>
      <c r="P58" s="20">
        <f>O58/O57-1</f>
        <v>-0.06965958730560207</v>
      </c>
    </row>
    <row r="59" spans="2:16" ht="17.25" customHeight="1">
      <c r="B59" s="6">
        <v>2017</v>
      </c>
      <c r="C59" s="9">
        <f t="shared" si="18"/>
        <v>23.993199158906577</v>
      </c>
      <c r="D59" s="10">
        <f t="shared" si="18"/>
        <v>23.874151123864177</v>
      </c>
      <c r="E59" s="10">
        <f aca="true" t="shared" si="28" ref="E59:G60">E23*$O$47/E77</f>
        <v>23.713959978623596</v>
      </c>
      <c r="F59" s="10">
        <f t="shared" si="28"/>
        <v>23.661974167555396</v>
      </c>
      <c r="G59" s="10">
        <f t="shared" si="28"/>
        <v>23.631171597633134</v>
      </c>
      <c r="H59" s="10">
        <f aca="true" t="shared" si="29" ref="H59:M59">H23*$O$47/H77</f>
        <v>23.5962658788774</v>
      </c>
      <c r="I59" s="10">
        <f t="shared" si="29"/>
        <v>23.521220330997114</v>
      </c>
      <c r="J59" s="10">
        <f t="shared" si="29"/>
        <v>23.34113383985973</v>
      </c>
      <c r="K59" s="10">
        <f t="shared" si="29"/>
        <v>23.216300430182535</v>
      </c>
      <c r="L59" s="10">
        <f t="shared" si="29"/>
        <v>23.110167235692376</v>
      </c>
      <c r="M59" s="10">
        <f t="shared" si="29"/>
        <v>25.186918906448263</v>
      </c>
      <c r="N59" s="10">
        <f>N23*$O$47/N77</f>
        <v>25.262686567164174</v>
      </c>
      <c r="O59" s="11">
        <f>AVERAGE(C59:N59)</f>
        <v>23.84242910131704</v>
      </c>
      <c r="P59" s="20">
        <f>O59/O58-1</f>
        <v>0.011012749376489106</v>
      </c>
    </row>
    <row r="60" spans="2:16" ht="17.25" customHeight="1" thickBot="1">
      <c r="B60" s="7">
        <v>2018</v>
      </c>
      <c r="C60" s="12">
        <f t="shared" si="18"/>
        <v>24.595370318220215</v>
      </c>
      <c r="D60" s="13">
        <f t="shared" si="18"/>
        <v>24.38115124783652</v>
      </c>
      <c r="E60" s="13">
        <f t="shared" si="28"/>
        <v>24.31327877066978</v>
      </c>
      <c r="F60" s="13">
        <f t="shared" si="28"/>
        <v>24.297045568352527</v>
      </c>
      <c r="G60" s="13">
        <f t="shared" si="28"/>
        <v>24.101263866659306</v>
      </c>
      <c r="H60" s="13">
        <f aca="true" t="shared" si="30" ref="H60:N60">H24*$O$47/H78</f>
        <v>23.865493496557</v>
      </c>
      <c r="I60" s="13">
        <f t="shared" si="30"/>
        <v>23.724170152659312</v>
      </c>
      <c r="J60" s="13">
        <f t="shared" si="30"/>
        <v>23.56542010684798</v>
      </c>
      <c r="K60" s="13">
        <f t="shared" si="30"/>
        <v>25.0523546152607</v>
      </c>
      <c r="L60" s="13">
        <f t="shared" si="30"/>
        <v>24.994642665809494</v>
      </c>
      <c r="M60" s="13">
        <f t="shared" si="30"/>
        <v>24.90391801003523</v>
      </c>
      <c r="N60" s="13">
        <f t="shared" si="30"/>
        <v>25</v>
      </c>
      <c r="O60" s="14">
        <f>AVERAGE(C60:N60)</f>
        <v>24.399509068242338</v>
      </c>
      <c r="P60" s="21">
        <f>O60/O59-1</f>
        <v>0.02336506756748724</v>
      </c>
    </row>
    <row r="61" spans="2:16" ht="15">
      <c r="B61" s="19" t="s">
        <v>28</v>
      </c>
      <c r="P61" s="22"/>
    </row>
    <row r="62" spans="15:16" ht="15">
      <c r="O62" s="41"/>
      <c r="P62" s="22"/>
    </row>
    <row r="63" spans="13:16" ht="15">
      <c r="M63" s="42"/>
      <c r="N63" s="42"/>
      <c r="O63" s="41"/>
      <c r="P63" s="22"/>
    </row>
    <row r="64" spans="14:16" ht="15.75" thickBot="1">
      <c r="N64" s="42"/>
      <c r="P64" s="22"/>
    </row>
    <row r="65" spans="6:16" ht="15.75" thickBot="1">
      <c r="F65" s="48" t="s">
        <v>29</v>
      </c>
      <c r="G65" s="49"/>
      <c r="H65" s="49"/>
      <c r="I65" s="49"/>
      <c r="J65" s="50"/>
      <c r="P65" s="22"/>
    </row>
    <row r="66" spans="2:16" ht="15.75" thickBot="1">
      <c r="B66" t="s">
        <v>15</v>
      </c>
      <c r="P66" s="22"/>
    </row>
    <row r="67" spans="2:16" ht="15.75" thickBot="1">
      <c r="B67" s="3" t="s">
        <v>0</v>
      </c>
      <c r="C67" s="17" t="s">
        <v>1</v>
      </c>
      <c r="D67" s="17" t="s">
        <v>2</v>
      </c>
      <c r="E67" s="17" t="s">
        <v>3</v>
      </c>
      <c r="F67" s="17" t="s">
        <v>4</v>
      </c>
      <c r="G67" s="17" t="s">
        <v>5</v>
      </c>
      <c r="H67" s="17" t="s">
        <v>6</v>
      </c>
      <c r="I67" s="17" t="s">
        <v>7</v>
      </c>
      <c r="J67" s="17" t="s">
        <v>8</v>
      </c>
      <c r="K67" s="17" t="s">
        <v>9</v>
      </c>
      <c r="L67" s="17" t="s">
        <v>10</v>
      </c>
      <c r="M67" s="17" t="s">
        <v>11</v>
      </c>
      <c r="N67" s="17" t="s">
        <v>12</v>
      </c>
      <c r="O67" s="5" t="s">
        <v>14</v>
      </c>
      <c r="P67" s="23" t="s">
        <v>13</v>
      </c>
    </row>
    <row r="68" spans="2:16" ht="15">
      <c r="B68" s="6">
        <v>2008</v>
      </c>
      <c r="C68" s="9"/>
      <c r="D68" s="10"/>
      <c r="E68" s="10">
        <v>83.18598721896626</v>
      </c>
      <c r="F68" s="10">
        <v>83.46081255587563</v>
      </c>
      <c r="G68" s="10">
        <v>84.18926525611735</v>
      </c>
      <c r="H68" s="10">
        <v>85.26869971193007</v>
      </c>
      <c r="I68" s="10">
        <v>85.64948180523824</v>
      </c>
      <c r="J68" s="10">
        <v>86.52031389689084</v>
      </c>
      <c r="K68" s="10">
        <v>87.04016423297242</v>
      </c>
      <c r="L68" s="10">
        <v>87.32823416443165</v>
      </c>
      <c r="M68" s="10">
        <v>87.49104334293565</v>
      </c>
      <c r="N68" s="10">
        <v>88.30502301248303</v>
      </c>
      <c r="O68" s="8">
        <f aca="true" t="shared" si="31" ref="O68:O74">AVERAGE(C68:N68)</f>
        <v>85.84390251978412</v>
      </c>
      <c r="P68" s="24"/>
    </row>
    <row r="69" spans="2:16" ht="15">
      <c r="B69" s="6">
        <v>2009</v>
      </c>
      <c r="C69" s="9">
        <v>89.00367537498758</v>
      </c>
      <c r="D69" s="10">
        <v>88.7652726730903</v>
      </c>
      <c r="E69" s="10">
        <v>89.44736929240754</v>
      </c>
      <c r="F69" s="10">
        <v>89.41094665739544</v>
      </c>
      <c r="G69" s="10">
        <v>89.77517300751632</v>
      </c>
      <c r="H69" s="10">
        <v>90.7950067878547</v>
      </c>
      <c r="I69" s="10">
        <v>91.692328068607</v>
      </c>
      <c r="J69" s="10">
        <v>92.82142975398166</v>
      </c>
      <c r="K69" s="10">
        <v>93.0366544154167</v>
      </c>
      <c r="L69" s="10">
        <v>93.02672096950432</v>
      </c>
      <c r="M69" s="10">
        <v>93.07969934770372</v>
      </c>
      <c r="N69" s="10">
        <v>93.51677096784874</v>
      </c>
      <c r="O69" s="11">
        <f t="shared" si="31"/>
        <v>91.19758727635951</v>
      </c>
      <c r="P69" s="20">
        <f>+O69/O68-1</f>
        <v>0.06236534686131656</v>
      </c>
    </row>
    <row r="70" spans="2:16" ht="15">
      <c r="B70" s="6">
        <v>2010</v>
      </c>
      <c r="C70" s="9">
        <v>94.39091420813881</v>
      </c>
      <c r="D70" s="10">
        <v>94.91738684149533</v>
      </c>
      <c r="E70" s="10">
        <v>95.81801927088507</v>
      </c>
      <c r="F70" s="10">
        <v>95.98688785139565</v>
      </c>
      <c r="G70" s="10">
        <v>96.13920068871893</v>
      </c>
      <c r="H70" s="10">
        <v>96.41071487699084</v>
      </c>
      <c r="I70" s="10">
        <v>97.45703784642893</v>
      </c>
      <c r="J70" s="10">
        <v>98.62256216681568</v>
      </c>
      <c r="K70" s="10">
        <v>98.91725439554982</v>
      </c>
      <c r="L70" s="10">
        <v>99.5529949339426</v>
      </c>
      <c r="M70" s="10">
        <v>99.47683851528096</v>
      </c>
      <c r="N70" s="10">
        <v>100</v>
      </c>
      <c r="O70" s="11">
        <f t="shared" si="31"/>
        <v>97.30748429963687</v>
      </c>
      <c r="P70" s="20">
        <f>+O70/O69-1</f>
        <v>0.06699625731064907</v>
      </c>
    </row>
    <row r="71" spans="2:16" ht="15">
      <c r="B71" s="6">
        <v>2011</v>
      </c>
      <c r="C71" s="9">
        <v>101.25</v>
      </c>
      <c r="D71" s="10">
        <v>102.2</v>
      </c>
      <c r="E71" s="10">
        <v>103.65</v>
      </c>
      <c r="F71" s="10">
        <v>104</v>
      </c>
      <c r="G71" s="10">
        <v>104.34</v>
      </c>
      <c r="H71" s="10">
        <v>104.71</v>
      </c>
      <c r="I71" s="10">
        <v>105.5</v>
      </c>
      <c r="J71" s="10">
        <v>106.09</v>
      </c>
      <c r="K71" s="10">
        <v>106.63</v>
      </c>
      <c r="L71" s="10">
        <v>107.39</v>
      </c>
      <c r="M71" s="10">
        <v>107.84</v>
      </c>
      <c r="N71" s="10">
        <v>108.6</v>
      </c>
      <c r="O71" s="11">
        <f t="shared" si="31"/>
        <v>105.18333333333334</v>
      </c>
      <c r="P71" s="20">
        <f aca="true" t="shared" si="32" ref="P71:P76">O71/O70-1</f>
        <v>0.08093775201755848</v>
      </c>
    </row>
    <row r="72" spans="2:16" ht="15">
      <c r="B72" s="6">
        <v>2012</v>
      </c>
      <c r="C72" s="9">
        <v>109.4</v>
      </c>
      <c r="D72" s="10">
        <v>110.31</v>
      </c>
      <c r="E72" s="10">
        <v>111.4</v>
      </c>
      <c r="F72" s="10">
        <v>112.31</v>
      </c>
      <c r="G72" s="10">
        <v>112.75</v>
      </c>
      <c r="H72" s="10">
        <v>113.09</v>
      </c>
      <c r="I72" s="10">
        <v>113.39</v>
      </c>
      <c r="J72" s="10">
        <v>114.45</v>
      </c>
      <c r="K72" s="10">
        <v>115.84</v>
      </c>
      <c r="L72" s="10">
        <v>117.17</v>
      </c>
      <c r="M72" s="10">
        <v>117.58</v>
      </c>
      <c r="N72" s="10">
        <v>116.72</v>
      </c>
      <c r="O72" s="11">
        <f t="shared" si="31"/>
        <v>113.70083333333334</v>
      </c>
      <c r="P72" s="20">
        <f t="shared" si="32"/>
        <v>0.08097765805736024</v>
      </c>
    </row>
    <row r="73" spans="2:16" ht="15">
      <c r="B73" s="6">
        <v>2013</v>
      </c>
      <c r="C73" s="9">
        <v>118.94</v>
      </c>
      <c r="D73" s="10">
        <v>120.12</v>
      </c>
      <c r="E73" s="10">
        <v>120.91</v>
      </c>
      <c r="F73" s="10">
        <v>121.45</v>
      </c>
      <c r="G73" s="10">
        <v>121.84</v>
      </c>
      <c r="H73" s="10">
        <v>122.37</v>
      </c>
      <c r="I73" s="10">
        <v>123.31</v>
      </c>
      <c r="J73" s="10">
        <v>124.59</v>
      </c>
      <c r="K73" s="10">
        <v>126.29</v>
      </c>
      <c r="L73" s="10">
        <v>127.33</v>
      </c>
      <c r="M73" s="10">
        <v>127.59</v>
      </c>
      <c r="N73" s="10">
        <v>126.67</v>
      </c>
      <c r="O73" s="11">
        <f t="shared" si="31"/>
        <v>123.45083333333334</v>
      </c>
      <c r="P73" s="20">
        <f t="shared" si="32"/>
        <v>0.08575135040053938</v>
      </c>
    </row>
    <row r="74" spans="2:16" ht="15">
      <c r="B74" s="6">
        <v>2014</v>
      </c>
      <c r="C74" s="9">
        <v>129.76</v>
      </c>
      <c r="D74" s="10">
        <v>131.91</v>
      </c>
      <c r="E74" s="10">
        <v>132.68</v>
      </c>
      <c r="F74" s="10">
        <v>132.6</v>
      </c>
      <c r="G74" s="10">
        <v>133.02</v>
      </c>
      <c r="H74" s="10">
        <v>133.48</v>
      </c>
      <c r="I74" s="10">
        <v>134.48</v>
      </c>
      <c r="J74" s="10">
        <v>135.49</v>
      </c>
      <c r="K74" s="10">
        <v>136.85</v>
      </c>
      <c r="L74" s="10">
        <v>137.66</v>
      </c>
      <c r="M74" s="10">
        <v>137.86</v>
      </c>
      <c r="N74" s="10">
        <v>137.13</v>
      </c>
      <c r="O74" s="11">
        <f t="shared" si="31"/>
        <v>134.41</v>
      </c>
      <c r="P74" s="20">
        <f t="shared" si="32"/>
        <v>0.08877353332298288</v>
      </c>
    </row>
    <row r="75" spans="2:16" ht="15">
      <c r="B75" s="6">
        <v>2015</v>
      </c>
      <c r="C75" s="9">
        <v>140.17</v>
      </c>
      <c r="D75" s="10">
        <v>141.71</v>
      </c>
      <c r="E75" s="10">
        <v>142.7</v>
      </c>
      <c r="F75" s="10">
        <v>143.51</v>
      </c>
      <c r="G75" s="10">
        <v>144.21</v>
      </c>
      <c r="H75" s="10">
        <v>144.86</v>
      </c>
      <c r="I75" s="10">
        <v>146.61</v>
      </c>
      <c r="J75" s="10">
        <v>148.34</v>
      </c>
      <c r="K75" s="10">
        <v>149.36</v>
      </c>
      <c r="L75" s="10">
        <v>150.26</v>
      </c>
      <c r="M75" s="10">
        <v>150.9</v>
      </c>
      <c r="N75" s="10">
        <v>150.07</v>
      </c>
      <c r="O75" s="11">
        <f>AVERAGE(C75:N75)</f>
        <v>146.0583333333333</v>
      </c>
      <c r="P75" s="20">
        <f t="shared" si="32"/>
        <v>0.0866626987079333</v>
      </c>
    </row>
    <row r="76" spans="2:16" ht="15">
      <c r="B76" s="6">
        <v>2016</v>
      </c>
      <c r="C76" s="9">
        <v>153.74</v>
      </c>
      <c r="D76" s="10">
        <v>156.2</v>
      </c>
      <c r="E76" s="10">
        <v>157.82</v>
      </c>
      <c r="F76" s="10">
        <v>158.54</v>
      </c>
      <c r="G76" s="10">
        <v>160.07</v>
      </c>
      <c r="H76" s="10">
        <v>160.71</v>
      </c>
      <c r="I76" s="10">
        <v>161.34</v>
      </c>
      <c r="J76" s="10">
        <v>162.26</v>
      </c>
      <c r="K76" s="10">
        <v>162.66</v>
      </c>
      <c r="L76" s="10">
        <v>162.96</v>
      </c>
      <c r="M76" s="10">
        <v>163.12</v>
      </c>
      <c r="N76" s="10">
        <v>162.23</v>
      </c>
      <c r="O76" s="11">
        <f>AVERAGE(C76:N76)</f>
        <v>160.13750000000002</v>
      </c>
      <c r="P76" s="20">
        <f t="shared" si="32"/>
        <v>0.096394134763508</v>
      </c>
    </row>
    <row r="77" spans="2:16" ht="17.25" customHeight="1">
      <c r="B77" s="6">
        <v>2017</v>
      </c>
      <c r="C77" s="9">
        <v>166.45</v>
      </c>
      <c r="D77" s="10">
        <v>167.28</v>
      </c>
      <c r="E77" s="10">
        <v>168.41</v>
      </c>
      <c r="F77" s="10">
        <v>168.78</v>
      </c>
      <c r="G77" s="10">
        <v>169</v>
      </c>
      <c r="H77" s="10">
        <v>169.25</v>
      </c>
      <c r="I77" s="10">
        <v>169.79</v>
      </c>
      <c r="J77" s="10">
        <v>171.1</v>
      </c>
      <c r="K77" s="10">
        <v>172.02</v>
      </c>
      <c r="L77" s="10">
        <v>172.81</v>
      </c>
      <c r="M77" s="10">
        <v>173.38</v>
      </c>
      <c r="N77" s="10">
        <v>172.86</v>
      </c>
      <c r="O77" s="11">
        <f>AVERAGE(C77:N77)</f>
        <v>170.09416666666667</v>
      </c>
      <c r="P77" s="20">
        <f>O77/O76-1</f>
        <v>0.06217573439492097</v>
      </c>
    </row>
    <row r="78" spans="2:16" ht="17.25" customHeight="1" thickBot="1">
      <c r="B78" s="7">
        <v>2018</v>
      </c>
      <c r="C78" s="12">
        <v>177.55</v>
      </c>
      <c r="D78" s="13">
        <v>179.11</v>
      </c>
      <c r="E78" s="13">
        <v>179.61</v>
      </c>
      <c r="F78" s="13">
        <v>179.73</v>
      </c>
      <c r="G78" s="13">
        <v>181.19</v>
      </c>
      <c r="H78" s="13">
        <v>182.98</v>
      </c>
      <c r="I78" s="13">
        <v>184.07</v>
      </c>
      <c r="J78" s="13">
        <v>185.31</v>
      </c>
      <c r="K78" s="13">
        <v>186.23</v>
      </c>
      <c r="L78" s="13">
        <v>186.66</v>
      </c>
      <c r="M78" s="13">
        <v>187.34</v>
      </c>
      <c r="N78" s="13">
        <v>186.62</v>
      </c>
      <c r="O78" s="14">
        <f>AVERAGE(C78:N78)</f>
        <v>183.03333333333333</v>
      </c>
      <c r="P78" s="21">
        <f>O78/O77-1</f>
        <v>0.07607060794755838</v>
      </c>
    </row>
    <row r="79" ht="15">
      <c r="B79" s="19" t="s">
        <v>16</v>
      </c>
    </row>
  </sheetData>
  <sheetProtection/>
  <mergeCells count="5">
    <mergeCell ref="F10:J10"/>
    <mergeCell ref="F29:J29"/>
    <mergeCell ref="F65:J65"/>
    <mergeCell ref="F47:J47"/>
    <mergeCell ref="L47:M47"/>
  </mergeCells>
  <hyperlinks>
    <hyperlink ref="K10" location="'Listado de Datos'!A1" display="Acceda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4:O20 O67:O73 O21:O22 O74:O75 O76:O77 O23:P23 O78:P78 O2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46"/>
  <sheetViews>
    <sheetView showGridLines="0" zoomScalePageLayoutView="0" workbookViewId="0" topLeftCell="A1">
      <pane ySplit="14" topLeftCell="A132" activePane="bottomLeft" state="frozen"/>
      <selection pane="topLeft" activeCell="A1" sqref="A1"/>
      <selection pane="bottomLeft" activeCell="E144" sqref="E144"/>
    </sheetView>
  </sheetViews>
  <sheetFormatPr defaultColWidth="11.421875" defaultRowHeight="15"/>
  <cols>
    <col min="1" max="2" width="11.421875" style="0" customWidth="1"/>
    <col min="3" max="3" width="15.421875" style="0" customWidth="1"/>
    <col min="4" max="4" width="27.7109375" style="0" customWidth="1"/>
    <col min="5" max="5" width="29.57421875" style="0" customWidth="1"/>
  </cols>
  <sheetData>
    <row r="1" spans="3:5" ht="15">
      <c r="C1" s="26"/>
      <c r="D1" s="26"/>
      <c r="E1" s="26"/>
    </row>
    <row r="2" spans="3:5" ht="15">
      <c r="C2" s="26"/>
      <c r="D2" s="26"/>
      <c r="E2" s="26"/>
    </row>
    <row r="3" spans="3:5" ht="15">
      <c r="C3" s="26"/>
      <c r="D3" s="26"/>
      <c r="E3" s="26"/>
    </row>
    <row r="4" spans="3:5" ht="15">
      <c r="C4" s="26"/>
      <c r="D4" s="26"/>
      <c r="E4" s="26"/>
    </row>
    <row r="5" spans="3:5" ht="15">
      <c r="C5" s="26"/>
      <c r="D5" s="26"/>
      <c r="E5" s="26"/>
    </row>
    <row r="6" spans="3:5" ht="15">
      <c r="C6" s="26"/>
      <c r="D6" s="26"/>
      <c r="E6" s="26"/>
    </row>
    <row r="7" spans="3:5" ht="15">
      <c r="C7" s="26"/>
      <c r="D7" s="26"/>
      <c r="E7" s="26"/>
    </row>
    <row r="8" spans="3:5" ht="15">
      <c r="C8" s="26"/>
      <c r="D8" s="26"/>
      <c r="E8" s="26"/>
    </row>
    <row r="9" spans="3:5" ht="15">
      <c r="C9" s="26"/>
      <c r="D9" s="26"/>
      <c r="E9" s="26"/>
    </row>
    <row r="10" spans="3:5" ht="15.75" thickBot="1">
      <c r="C10" s="26"/>
      <c r="D10" s="26"/>
      <c r="E10" s="26"/>
    </row>
    <row r="11" spans="3:5" ht="15.75" thickBot="1">
      <c r="C11" s="54" t="s">
        <v>21</v>
      </c>
      <c r="D11" s="55"/>
      <c r="E11" s="27" t="s">
        <v>19</v>
      </c>
    </row>
    <row r="14" spans="3:5" s="28" customFormat="1" ht="51.75" customHeight="1">
      <c r="C14" s="29" t="s">
        <v>23</v>
      </c>
      <c r="D14" s="30" t="s">
        <v>17</v>
      </c>
      <c r="E14" s="31" t="s">
        <v>20</v>
      </c>
    </row>
    <row r="15" spans="3:5" ht="15">
      <c r="C15" s="32">
        <v>39508</v>
      </c>
      <c r="D15" s="35">
        <v>13</v>
      </c>
      <c r="E15" s="36">
        <v>83.18598721896626</v>
      </c>
    </row>
    <row r="16" spans="3:5" ht="15">
      <c r="C16" s="33">
        <v>39539</v>
      </c>
      <c r="D16" s="37">
        <v>13</v>
      </c>
      <c r="E16" s="38">
        <v>83.46081255587563</v>
      </c>
    </row>
    <row r="17" spans="3:5" ht="15">
      <c r="C17" s="33">
        <v>39569</v>
      </c>
      <c r="D17" s="37">
        <v>13</v>
      </c>
      <c r="E17" s="38">
        <v>84.18926525611735</v>
      </c>
    </row>
    <row r="18" spans="3:5" ht="15">
      <c r="C18" s="33">
        <v>39600</v>
      </c>
      <c r="D18" s="37">
        <v>13</v>
      </c>
      <c r="E18" s="38">
        <v>85.26869971193007</v>
      </c>
    </row>
    <row r="19" spans="3:5" ht="15">
      <c r="C19" s="33">
        <v>39630</v>
      </c>
      <c r="D19" s="37">
        <v>13</v>
      </c>
      <c r="E19" s="38">
        <v>85.64948180523824</v>
      </c>
    </row>
    <row r="20" spans="3:5" ht="15">
      <c r="C20" s="33">
        <v>39661</v>
      </c>
      <c r="D20" s="37">
        <v>13</v>
      </c>
      <c r="E20" s="38">
        <v>86.52031389689084</v>
      </c>
    </row>
    <row r="21" spans="3:5" ht="15">
      <c r="C21" s="33">
        <v>39692</v>
      </c>
      <c r="D21" s="37">
        <v>13</v>
      </c>
      <c r="E21" s="38">
        <v>87.04016423297242</v>
      </c>
    </row>
    <row r="22" spans="3:5" ht="15">
      <c r="C22" s="33">
        <v>39722</v>
      </c>
      <c r="D22" s="37">
        <v>12.5</v>
      </c>
      <c r="E22" s="38">
        <v>87.32823416443165</v>
      </c>
    </row>
    <row r="23" spans="3:5" ht="15">
      <c r="C23" s="33">
        <v>39753</v>
      </c>
      <c r="D23" s="37">
        <v>12.5</v>
      </c>
      <c r="E23" s="38">
        <v>87.49104334293565</v>
      </c>
    </row>
    <row r="24" spans="3:5" ht="15">
      <c r="C24" s="33">
        <v>39783</v>
      </c>
      <c r="D24" s="37">
        <v>12.5</v>
      </c>
      <c r="E24" s="38">
        <v>88.30502301248303</v>
      </c>
    </row>
    <row r="25" spans="3:5" ht="15">
      <c r="C25" s="32">
        <v>39814</v>
      </c>
      <c r="D25" s="35">
        <v>12.5</v>
      </c>
      <c r="E25" s="36">
        <v>89.00367537498758</v>
      </c>
    </row>
    <row r="26" spans="3:5" ht="15">
      <c r="C26" s="33">
        <v>39845</v>
      </c>
      <c r="D26" s="37">
        <v>12.5</v>
      </c>
      <c r="E26" s="38">
        <v>88.7652726730903</v>
      </c>
    </row>
    <row r="27" spans="3:5" ht="15">
      <c r="C27" s="33">
        <v>39873</v>
      </c>
      <c r="D27" s="37">
        <v>12.5</v>
      </c>
      <c r="E27" s="38">
        <v>89.44736929240754</v>
      </c>
    </row>
    <row r="28" spans="3:5" ht="15">
      <c r="C28" s="33">
        <v>39904</v>
      </c>
      <c r="D28" s="37">
        <v>12.5</v>
      </c>
      <c r="E28" s="38">
        <v>89.41094665739544</v>
      </c>
    </row>
    <row r="29" spans="3:5" ht="15">
      <c r="C29" s="33">
        <v>39934</v>
      </c>
      <c r="D29" s="37">
        <v>12.5</v>
      </c>
      <c r="E29" s="38">
        <v>89.77517300751632</v>
      </c>
    </row>
    <row r="30" spans="3:5" ht="15">
      <c r="C30" s="33">
        <v>39965</v>
      </c>
      <c r="D30" s="37">
        <v>12.5</v>
      </c>
      <c r="E30" s="38">
        <v>90.7950067878547</v>
      </c>
    </row>
    <row r="31" spans="3:5" ht="15">
      <c r="C31" s="33">
        <v>39995</v>
      </c>
      <c r="D31" s="37">
        <v>12.5</v>
      </c>
      <c r="E31" s="38">
        <v>91.692328068607</v>
      </c>
    </row>
    <row r="32" spans="3:5" ht="15">
      <c r="C32" s="33">
        <v>40026</v>
      </c>
      <c r="D32" s="37">
        <v>12.5</v>
      </c>
      <c r="E32" s="38">
        <v>92.82142975398166</v>
      </c>
    </row>
    <row r="33" spans="3:5" ht="15">
      <c r="C33" s="33">
        <v>40057</v>
      </c>
      <c r="D33" s="37">
        <v>12.5</v>
      </c>
      <c r="E33" s="38">
        <v>93.0366544154167</v>
      </c>
    </row>
    <row r="34" spans="3:5" ht="15">
      <c r="C34" s="33">
        <v>40087</v>
      </c>
      <c r="D34" s="37">
        <v>12.5</v>
      </c>
      <c r="E34" s="38">
        <v>93.02672096950432</v>
      </c>
    </row>
    <row r="35" spans="3:5" ht="15">
      <c r="C35" s="33">
        <v>40118</v>
      </c>
      <c r="D35" s="37">
        <v>12.5</v>
      </c>
      <c r="E35" s="38">
        <v>93.07969934770372</v>
      </c>
    </row>
    <row r="36" spans="3:5" ht="15">
      <c r="C36" s="34">
        <v>40148</v>
      </c>
      <c r="D36" s="39">
        <v>12.5</v>
      </c>
      <c r="E36" s="40">
        <v>93.51677096784874</v>
      </c>
    </row>
    <row r="37" spans="3:5" ht="15">
      <c r="C37" s="32">
        <v>40179</v>
      </c>
      <c r="D37" s="37">
        <v>12.5</v>
      </c>
      <c r="E37" s="38">
        <v>94.39091420813881</v>
      </c>
    </row>
    <row r="38" spans="3:5" ht="15">
      <c r="C38" s="33">
        <v>40210</v>
      </c>
      <c r="D38" s="37">
        <v>12.5</v>
      </c>
      <c r="E38" s="38">
        <v>94.91738684149533</v>
      </c>
    </row>
    <row r="39" spans="3:5" ht="15">
      <c r="C39" s="33">
        <v>40238</v>
      </c>
      <c r="D39" s="37">
        <v>12.5</v>
      </c>
      <c r="E39" s="38">
        <v>95.81801927088507</v>
      </c>
    </row>
    <row r="40" spans="3:5" ht="15">
      <c r="C40" s="33">
        <v>40269</v>
      </c>
      <c r="D40" s="37">
        <v>12.5</v>
      </c>
      <c r="E40" s="38">
        <v>95.98688785139565</v>
      </c>
    </row>
    <row r="41" spans="3:5" ht="15">
      <c r="C41" s="33">
        <v>40299</v>
      </c>
      <c r="D41" s="37">
        <v>12.5</v>
      </c>
      <c r="E41" s="38">
        <v>96.13920068871893</v>
      </c>
    </row>
    <row r="42" spans="3:5" ht="15">
      <c r="C42" s="33">
        <v>40330</v>
      </c>
      <c r="D42" s="37">
        <v>12.5</v>
      </c>
      <c r="E42" s="38">
        <v>96.41071487699084</v>
      </c>
    </row>
    <row r="43" spans="3:5" ht="15">
      <c r="C43" s="33">
        <v>40360</v>
      </c>
      <c r="D43" s="37">
        <v>12.5</v>
      </c>
      <c r="E43" s="38">
        <v>97.45703784642893</v>
      </c>
    </row>
    <row r="44" spans="3:5" ht="15">
      <c r="C44" s="33">
        <v>40391</v>
      </c>
      <c r="D44" s="37">
        <v>12.5</v>
      </c>
      <c r="E44" s="38">
        <v>98.62256216681568</v>
      </c>
    </row>
    <row r="45" spans="3:5" ht="15">
      <c r="C45" s="33">
        <v>40422</v>
      </c>
      <c r="D45" s="37">
        <v>13</v>
      </c>
      <c r="E45" s="38">
        <v>98.91725439554982</v>
      </c>
    </row>
    <row r="46" spans="3:5" ht="15">
      <c r="C46" s="33">
        <v>40452</v>
      </c>
      <c r="D46" s="37">
        <v>13</v>
      </c>
      <c r="E46" s="38">
        <v>99.5529949339426</v>
      </c>
    </row>
    <row r="47" spans="3:5" ht="15">
      <c r="C47" s="33">
        <v>40483</v>
      </c>
      <c r="D47" s="37">
        <v>13</v>
      </c>
      <c r="E47" s="38">
        <v>99.47683851528096</v>
      </c>
    </row>
    <row r="48" spans="3:5" ht="15">
      <c r="C48" s="34">
        <v>40513</v>
      </c>
      <c r="D48" s="37">
        <v>13</v>
      </c>
      <c r="E48" s="38">
        <v>100</v>
      </c>
    </row>
    <row r="49" spans="3:5" ht="15">
      <c r="C49" s="32">
        <v>40544</v>
      </c>
      <c r="D49" s="35">
        <v>13</v>
      </c>
      <c r="E49" s="36">
        <v>101.25</v>
      </c>
    </row>
    <row r="50" spans="3:5" ht="15">
      <c r="C50" s="33">
        <v>40575</v>
      </c>
      <c r="D50" s="37">
        <v>13</v>
      </c>
      <c r="E50" s="38">
        <v>102.2</v>
      </c>
    </row>
    <row r="51" spans="3:5" ht="15">
      <c r="C51" s="33">
        <v>40603</v>
      </c>
      <c r="D51" s="37">
        <v>13</v>
      </c>
      <c r="E51" s="38">
        <v>103.65</v>
      </c>
    </row>
    <row r="52" spans="3:5" ht="15">
      <c r="C52" s="33">
        <v>40634</v>
      </c>
      <c r="D52" s="37">
        <v>13</v>
      </c>
      <c r="E52" s="38">
        <v>104</v>
      </c>
    </row>
    <row r="53" spans="3:5" ht="15">
      <c r="C53" s="33">
        <v>40664</v>
      </c>
      <c r="D53" s="37">
        <v>13</v>
      </c>
      <c r="E53" s="38">
        <v>104.34</v>
      </c>
    </row>
    <row r="54" spans="3:5" ht="15">
      <c r="C54" s="33">
        <v>40695</v>
      </c>
      <c r="D54" s="37">
        <v>13</v>
      </c>
      <c r="E54" s="38">
        <v>104.71</v>
      </c>
    </row>
    <row r="55" spans="3:5" ht="15">
      <c r="C55" s="33">
        <v>40725</v>
      </c>
      <c r="D55" s="37">
        <v>13</v>
      </c>
      <c r="E55" s="38">
        <v>105.5</v>
      </c>
    </row>
    <row r="56" spans="3:5" ht="15">
      <c r="C56" s="33">
        <v>40756</v>
      </c>
      <c r="D56" s="37">
        <v>13</v>
      </c>
      <c r="E56" s="38">
        <v>106.09</v>
      </c>
    </row>
    <row r="57" spans="3:5" ht="15">
      <c r="C57" s="33">
        <v>40787</v>
      </c>
      <c r="D57" s="37">
        <v>13</v>
      </c>
      <c r="E57" s="38">
        <v>106.63</v>
      </c>
    </row>
    <row r="58" spans="3:5" ht="15">
      <c r="C58" s="33">
        <v>40817</v>
      </c>
      <c r="D58" s="37">
        <v>15</v>
      </c>
      <c r="E58" s="38">
        <v>107.39</v>
      </c>
    </row>
    <row r="59" spans="3:5" ht="15">
      <c r="C59" s="33">
        <v>40848</v>
      </c>
      <c r="D59" s="37">
        <v>15</v>
      </c>
      <c r="E59" s="38">
        <v>107.84</v>
      </c>
    </row>
    <row r="60" spans="3:5" ht="15">
      <c r="C60" s="34">
        <v>40878</v>
      </c>
      <c r="D60" s="39">
        <v>15</v>
      </c>
      <c r="E60" s="40">
        <v>108.6</v>
      </c>
    </row>
    <row r="61" spans="3:5" ht="15">
      <c r="C61" s="32">
        <v>40909</v>
      </c>
      <c r="D61" s="37">
        <v>15</v>
      </c>
      <c r="E61" s="38">
        <v>109.4</v>
      </c>
    </row>
    <row r="62" spans="3:5" ht="15">
      <c r="C62" s="33">
        <v>40940</v>
      </c>
      <c r="D62" s="37">
        <v>15</v>
      </c>
      <c r="E62" s="38">
        <v>110.31</v>
      </c>
    </row>
    <row r="63" spans="3:5" ht="15">
      <c r="C63" s="33">
        <v>40969</v>
      </c>
      <c r="D63" s="37">
        <v>15</v>
      </c>
      <c r="E63" s="38">
        <v>111.4</v>
      </c>
    </row>
    <row r="64" spans="3:5" ht="15">
      <c r="C64" s="33">
        <v>41000</v>
      </c>
      <c r="D64" s="37">
        <v>15.5</v>
      </c>
      <c r="E64" s="38">
        <v>112.31</v>
      </c>
    </row>
    <row r="65" spans="3:5" ht="15">
      <c r="C65" s="33">
        <v>41030</v>
      </c>
      <c r="D65" s="37">
        <v>15.5</v>
      </c>
      <c r="E65" s="38">
        <v>112.75</v>
      </c>
    </row>
    <row r="66" spans="3:5" ht="15">
      <c r="C66" s="33">
        <v>41061</v>
      </c>
      <c r="D66" s="37">
        <v>15.5</v>
      </c>
      <c r="E66" s="38">
        <v>113.09</v>
      </c>
    </row>
    <row r="67" spans="3:5" ht="15">
      <c r="C67" s="33">
        <v>41091</v>
      </c>
      <c r="D67" s="37">
        <v>15.5</v>
      </c>
      <c r="E67" s="38">
        <v>113.39</v>
      </c>
    </row>
    <row r="68" spans="3:5" ht="15">
      <c r="C68" s="33">
        <v>41122</v>
      </c>
      <c r="D68" s="37">
        <v>15.5</v>
      </c>
      <c r="E68" s="38">
        <v>114.45</v>
      </c>
    </row>
    <row r="69" spans="3:5" ht="15">
      <c r="C69" s="33">
        <v>41153</v>
      </c>
      <c r="D69" s="37">
        <v>15.5</v>
      </c>
      <c r="E69" s="38">
        <v>115.84</v>
      </c>
    </row>
    <row r="70" spans="3:5" ht="15">
      <c r="C70" s="33">
        <v>41183</v>
      </c>
      <c r="D70" s="37">
        <v>15.5</v>
      </c>
      <c r="E70" s="38">
        <v>117.17</v>
      </c>
    </row>
    <row r="71" spans="3:5" ht="15">
      <c r="C71" s="33">
        <v>41214</v>
      </c>
      <c r="D71" s="37">
        <v>15.5</v>
      </c>
      <c r="E71" s="38">
        <v>117.58</v>
      </c>
    </row>
    <row r="72" spans="3:5" ht="15">
      <c r="C72" s="34">
        <v>41244</v>
      </c>
      <c r="D72" s="37">
        <v>15.5</v>
      </c>
      <c r="E72" s="38">
        <v>116.72</v>
      </c>
    </row>
    <row r="73" spans="3:5" ht="15">
      <c r="C73" s="32">
        <v>41275</v>
      </c>
      <c r="D73" s="35">
        <v>15.5</v>
      </c>
      <c r="E73" s="36">
        <v>118.94</v>
      </c>
    </row>
    <row r="74" spans="3:5" ht="15">
      <c r="C74" s="33">
        <v>41306</v>
      </c>
      <c r="D74" s="37">
        <v>15.5</v>
      </c>
      <c r="E74" s="38">
        <v>120.12</v>
      </c>
    </row>
    <row r="75" spans="3:5" ht="15">
      <c r="C75" s="33">
        <v>41334</v>
      </c>
      <c r="D75" s="37">
        <v>15.5</v>
      </c>
      <c r="E75" s="38">
        <v>120.91</v>
      </c>
    </row>
    <row r="76" spans="3:5" ht="15">
      <c r="C76" s="33">
        <v>41365</v>
      </c>
      <c r="D76" s="37">
        <v>15.5</v>
      </c>
      <c r="E76" s="38">
        <v>121.45</v>
      </c>
    </row>
    <row r="77" spans="3:5" ht="15">
      <c r="C77" s="33">
        <v>41395</v>
      </c>
      <c r="D77" s="37">
        <v>15.5</v>
      </c>
      <c r="E77" s="38">
        <v>121.84</v>
      </c>
    </row>
    <row r="78" spans="3:5" ht="15">
      <c r="C78" s="33">
        <v>41426</v>
      </c>
      <c r="D78" s="37">
        <v>15.5</v>
      </c>
      <c r="E78" s="38">
        <v>122.37</v>
      </c>
    </row>
    <row r="79" spans="3:5" ht="15">
      <c r="C79" s="33">
        <v>41456</v>
      </c>
      <c r="D79" s="37">
        <v>15.5</v>
      </c>
      <c r="E79" s="38">
        <v>123.31</v>
      </c>
    </row>
    <row r="80" spans="3:5" ht="15">
      <c r="C80" s="33">
        <v>41487</v>
      </c>
      <c r="D80" s="37">
        <v>16.5</v>
      </c>
      <c r="E80" s="38">
        <v>124.59</v>
      </c>
    </row>
    <row r="81" spans="3:5" ht="15">
      <c r="C81" s="33">
        <v>41518</v>
      </c>
      <c r="D81" s="37">
        <v>16.5</v>
      </c>
      <c r="E81" s="38">
        <v>126.29</v>
      </c>
    </row>
    <row r="82" spans="3:5" ht="15">
      <c r="C82" s="33">
        <v>41548</v>
      </c>
      <c r="D82" s="37">
        <v>16.5</v>
      </c>
      <c r="E82" s="38">
        <v>127.33</v>
      </c>
    </row>
    <row r="83" spans="3:5" ht="15">
      <c r="C83" s="33">
        <v>41579</v>
      </c>
      <c r="D83" s="37">
        <v>16.5</v>
      </c>
      <c r="E83" s="38">
        <v>127.59</v>
      </c>
    </row>
    <row r="84" spans="3:5" ht="15">
      <c r="C84" s="34">
        <v>41609</v>
      </c>
      <c r="D84" s="39">
        <v>16.5</v>
      </c>
      <c r="E84" s="40">
        <v>126.67</v>
      </c>
    </row>
    <row r="85" spans="3:5" ht="15">
      <c r="C85" s="32">
        <v>41640</v>
      </c>
      <c r="D85" s="35">
        <v>16.5</v>
      </c>
      <c r="E85" s="36">
        <v>129.76</v>
      </c>
    </row>
    <row r="86" spans="3:5" ht="15">
      <c r="C86" s="33">
        <v>41671</v>
      </c>
      <c r="D86" s="37">
        <v>16.5</v>
      </c>
      <c r="E86" s="38">
        <v>131.91</v>
      </c>
    </row>
    <row r="87" spans="3:5" ht="15">
      <c r="C87" s="33">
        <v>41699</v>
      </c>
      <c r="D87" s="37">
        <v>16.5</v>
      </c>
      <c r="E87" s="38">
        <v>132.68</v>
      </c>
    </row>
    <row r="88" spans="3:5" ht="15">
      <c r="C88" s="33">
        <v>41730</v>
      </c>
      <c r="D88" s="37">
        <v>18</v>
      </c>
      <c r="E88" s="38">
        <v>132.6</v>
      </c>
    </row>
    <row r="89" spans="3:5" ht="15">
      <c r="C89" s="33">
        <v>41760</v>
      </c>
      <c r="D89" s="37">
        <v>18</v>
      </c>
      <c r="E89" s="38">
        <v>133.02</v>
      </c>
    </row>
    <row r="90" spans="3:5" ht="15">
      <c r="C90" s="33">
        <v>41791</v>
      </c>
      <c r="D90" s="37">
        <v>18</v>
      </c>
      <c r="E90" s="38">
        <v>133.48</v>
      </c>
    </row>
    <row r="91" spans="3:5" ht="15">
      <c r="C91" s="33">
        <v>41821</v>
      </c>
      <c r="D91" s="37">
        <v>18</v>
      </c>
      <c r="E91" s="38">
        <v>134.48</v>
      </c>
    </row>
    <row r="92" spans="3:5" ht="15">
      <c r="C92" s="33">
        <v>41852</v>
      </c>
      <c r="D92" s="37">
        <v>18</v>
      </c>
      <c r="E92" s="38">
        <v>135.49</v>
      </c>
    </row>
    <row r="93" spans="3:5" ht="15">
      <c r="C93" s="33">
        <v>41883</v>
      </c>
      <c r="D93" s="37">
        <v>19</v>
      </c>
      <c r="E93" s="38">
        <v>136.85</v>
      </c>
    </row>
    <row r="94" spans="3:5" ht="15">
      <c r="C94" s="33">
        <v>41913</v>
      </c>
      <c r="D94" s="37">
        <v>19</v>
      </c>
      <c r="E94" s="38">
        <v>137.66</v>
      </c>
    </row>
    <row r="95" spans="3:5" ht="15">
      <c r="C95" s="33">
        <v>41944</v>
      </c>
      <c r="D95" s="37">
        <v>19</v>
      </c>
      <c r="E95" s="38">
        <v>137.86</v>
      </c>
    </row>
    <row r="96" spans="3:5" ht="15">
      <c r="C96" s="34">
        <v>41974</v>
      </c>
      <c r="D96" s="39">
        <v>19</v>
      </c>
      <c r="E96" s="40">
        <v>137.13</v>
      </c>
    </row>
    <row r="97" spans="3:5" ht="15">
      <c r="C97" s="32">
        <v>42005</v>
      </c>
      <c r="D97" s="37">
        <v>19</v>
      </c>
      <c r="E97" s="38">
        <v>140.17</v>
      </c>
    </row>
    <row r="98" spans="3:5" ht="15">
      <c r="C98" s="33">
        <v>42036</v>
      </c>
      <c r="D98" s="37">
        <v>19</v>
      </c>
      <c r="E98" s="38">
        <v>141.71</v>
      </c>
    </row>
    <row r="99" spans="3:5" ht="15">
      <c r="C99" s="33">
        <v>42064</v>
      </c>
      <c r="D99" s="37">
        <v>20</v>
      </c>
      <c r="E99" s="38">
        <v>142.7</v>
      </c>
    </row>
    <row r="100" spans="3:7" ht="15">
      <c r="C100" s="33">
        <v>42095</v>
      </c>
      <c r="D100" s="37">
        <v>20</v>
      </c>
      <c r="E100" s="38">
        <v>143.51</v>
      </c>
    </row>
    <row r="101" spans="3:7" ht="15">
      <c r="C101" s="33">
        <v>42125</v>
      </c>
      <c r="D101" s="37">
        <v>20</v>
      </c>
      <c r="E101" s="38">
        <v>144.21</v>
      </c>
    </row>
    <row r="102" spans="3:7" ht="15">
      <c r="C102" s="33">
        <v>42156</v>
      </c>
      <c r="D102" s="37">
        <v>20</v>
      </c>
      <c r="E102" s="38">
        <v>144.86</v>
      </c>
    </row>
    <row r="103" spans="3:7" ht="15">
      <c r="C103" s="33">
        <v>42186</v>
      </c>
      <c r="D103" s="37">
        <v>20</v>
      </c>
      <c r="E103" s="38">
        <v>146.61</v>
      </c>
    </row>
    <row r="104" spans="3:7" ht="15">
      <c r="C104" s="33">
        <v>42217</v>
      </c>
      <c r="D104" s="37">
        <v>20</v>
      </c>
      <c r="E104" s="38">
        <v>148.34</v>
      </c>
    </row>
    <row r="105" spans="3:5" ht="15">
      <c r="C105" s="33">
        <v>42248</v>
      </c>
      <c r="D105" s="37">
        <v>20</v>
      </c>
      <c r="E105" s="38">
        <v>149.36</v>
      </c>
    </row>
    <row r="106" spans="3:5" ht="15">
      <c r="C106" s="33">
        <v>42278</v>
      </c>
      <c r="D106" s="37">
        <v>20</v>
      </c>
      <c r="E106" s="38">
        <v>150.26</v>
      </c>
    </row>
    <row r="107" spans="3:5" ht="15">
      <c r="C107" s="33">
        <v>42309</v>
      </c>
      <c r="D107" s="37">
        <v>20</v>
      </c>
      <c r="E107" s="38">
        <v>150.9</v>
      </c>
    </row>
    <row r="108" spans="3:5" ht="15">
      <c r="C108" s="34">
        <v>42339</v>
      </c>
      <c r="D108" s="39">
        <v>20</v>
      </c>
      <c r="E108" s="40">
        <v>150.07</v>
      </c>
    </row>
    <row r="109" spans="3:5" ht="15">
      <c r="C109" s="32">
        <v>42370</v>
      </c>
      <c r="D109" s="37">
        <v>20</v>
      </c>
      <c r="E109" s="38">
        <v>153.74</v>
      </c>
    </row>
    <row r="110" spans="3:5" ht="15">
      <c r="C110" s="33">
        <v>42401</v>
      </c>
      <c r="D110" s="37">
        <v>20</v>
      </c>
      <c r="E110" s="38">
        <v>156.2</v>
      </c>
    </row>
    <row r="111" spans="3:5" ht="15">
      <c r="C111" s="33">
        <v>42430</v>
      </c>
      <c r="D111" s="37">
        <v>20</v>
      </c>
      <c r="E111" s="38">
        <v>157.82</v>
      </c>
    </row>
    <row r="112" spans="3:5" ht="15">
      <c r="C112" s="33">
        <v>42461</v>
      </c>
      <c r="D112" s="37">
        <v>20</v>
      </c>
      <c r="E112" s="38">
        <v>158.54</v>
      </c>
    </row>
    <row r="113" spans="3:5" ht="15">
      <c r="C113" s="33">
        <v>42491</v>
      </c>
      <c r="D113" s="37">
        <v>20</v>
      </c>
      <c r="E113" s="38">
        <v>160.07</v>
      </c>
    </row>
    <row r="114" spans="3:5" ht="15">
      <c r="C114" s="33">
        <v>42522</v>
      </c>
      <c r="D114" s="37">
        <v>20</v>
      </c>
      <c r="E114" s="38">
        <v>160.71</v>
      </c>
    </row>
    <row r="115" spans="3:5" ht="15">
      <c r="C115" s="33">
        <v>42552</v>
      </c>
      <c r="D115" s="37">
        <v>20</v>
      </c>
      <c r="E115" s="38">
        <v>161.34</v>
      </c>
    </row>
    <row r="116" spans="3:5" ht="15">
      <c r="C116" s="33">
        <v>42583</v>
      </c>
      <c r="D116" s="37">
        <v>20</v>
      </c>
      <c r="E116" s="38">
        <v>162.26</v>
      </c>
    </row>
    <row r="117" spans="3:5" ht="15">
      <c r="C117" s="33">
        <v>42614</v>
      </c>
      <c r="D117" s="37">
        <v>20</v>
      </c>
      <c r="E117" s="38">
        <v>162.66</v>
      </c>
    </row>
    <row r="118" spans="3:5" ht="15">
      <c r="C118" s="33">
        <v>42644</v>
      </c>
      <c r="D118" s="37">
        <v>20</v>
      </c>
      <c r="E118" s="38">
        <v>162.96</v>
      </c>
    </row>
    <row r="119" spans="3:5" ht="15">
      <c r="C119" s="33">
        <v>42675</v>
      </c>
      <c r="D119" s="37">
        <v>21.4</v>
      </c>
      <c r="E119" s="38">
        <v>163.12</v>
      </c>
    </row>
    <row r="120" spans="3:5" ht="15">
      <c r="C120" s="34">
        <v>42705</v>
      </c>
      <c r="D120" s="39">
        <v>21.4</v>
      </c>
      <c r="E120" s="40">
        <v>162.23</v>
      </c>
    </row>
    <row r="121" spans="3:5" ht="15">
      <c r="C121" s="33">
        <v>42736</v>
      </c>
      <c r="D121" s="37">
        <v>21.4</v>
      </c>
      <c r="E121" s="38">
        <v>166.45</v>
      </c>
    </row>
    <row r="122" spans="3:5" ht="15">
      <c r="C122" s="33">
        <v>42767</v>
      </c>
      <c r="D122" s="37">
        <v>21.4</v>
      </c>
      <c r="E122" s="38">
        <v>167.28</v>
      </c>
    </row>
    <row r="123" spans="3:5" ht="15">
      <c r="C123" s="33">
        <v>42795</v>
      </c>
      <c r="D123" s="37">
        <v>21.4</v>
      </c>
      <c r="E123" s="38">
        <v>168.41</v>
      </c>
    </row>
    <row r="124" spans="3:5" ht="15">
      <c r="C124" s="33">
        <v>42826</v>
      </c>
      <c r="D124" s="37">
        <v>21.4</v>
      </c>
      <c r="E124" s="38">
        <v>168.78</v>
      </c>
    </row>
    <row r="125" spans="3:5" ht="15">
      <c r="C125" s="33">
        <v>42856</v>
      </c>
      <c r="D125" s="37">
        <v>21.4</v>
      </c>
      <c r="E125" s="38">
        <v>169</v>
      </c>
    </row>
    <row r="126" spans="3:5" ht="15">
      <c r="C126" s="33">
        <v>42887</v>
      </c>
      <c r="D126" s="37">
        <v>21.4</v>
      </c>
      <c r="E126" s="38">
        <v>169.25</v>
      </c>
    </row>
    <row r="127" spans="3:5" ht="15">
      <c r="C127" s="33">
        <v>42917</v>
      </c>
      <c r="D127" s="37">
        <v>21.4</v>
      </c>
      <c r="E127" s="38">
        <v>169.79</v>
      </c>
    </row>
    <row r="128" spans="3:5" ht="15">
      <c r="C128" s="33">
        <v>42948</v>
      </c>
      <c r="D128" s="37">
        <v>21.4</v>
      </c>
      <c r="E128" s="38">
        <v>171.1</v>
      </c>
    </row>
    <row r="129" spans="3:5" ht="15">
      <c r="C129" s="33">
        <v>42979</v>
      </c>
      <c r="D129" s="37">
        <v>21.4</v>
      </c>
      <c r="E129" s="38">
        <v>172.02</v>
      </c>
    </row>
    <row r="130" spans="3:5" ht="15">
      <c r="C130" s="33">
        <v>43009</v>
      </c>
      <c r="D130" s="37">
        <v>21.4</v>
      </c>
      <c r="E130" s="38">
        <v>172.81</v>
      </c>
    </row>
    <row r="131" spans="3:5" ht="15">
      <c r="C131" s="33">
        <v>43040</v>
      </c>
      <c r="D131" s="37">
        <v>23.4</v>
      </c>
      <c r="E131" s="38">
        <v>173.38</v>
      </c>
    </row>
    <row r="132" spans="3:5" ht="15">
      <c r="C132" s="34">
        <v>43070</v>
      </c>
      <c r="D132" s="39">
        <v>23.4</v>
      </c>
      <c r="E132" s="40">
        <v>172.86</v>
      </c>
    </row>
    <row r="133" spans="3:5" ht="15">
      <c r="C133" s="33">
        <v>43101</v>
      </c>
      <c r="D133" s="37">
        <v>23.4</v>
      </c>
      <c r="E133" s="38">
        <v>177.55</v>
      </c>
    </row>
    <row r="134" spans="3:5" ht="15">
      <c r="C134" s="33">
        <v>43132</v>
      </c>
      <c r="D134" s="37">
        <v>23.4</v>
      </c>
      <c r="E134" s="38">
        <v>179.11</v>
      </c>
    </row>
    <row r="135" spans="3:5" ht="15">
      <c r="C135" s="33">
        <v>43160</v>
      </c>
      <c r="D135" s="37">
        <v>23.4</v>
      </c>
      <c r="E135" s="38">
        <v>179.61</v>
      </c>
    </row>
    <row r="136" spans="3:5" ht="15">
      <c r="C136" s="33">
        <v>43191</v>
      </c>
      <c r="D136" s="37">
        <v>23.4</v>
      </c>
      <c r="E136" s="38">
        <v>179.73</v>
      </c>
    </row>
    <row r="137" spans="3:5" ht="15">
      <c r="C137" s="33">
        <v>43221</v>
      </c>
      <c r="D137" s="37">
        <v>23.4</v>
      </c>
      <c r="E137" s="38">
        <v>181.19</v>
      </c>
    </row>
    <row r="138" spans="3:5" ht="15">
      <c r="C138" s="33">
        <v>43252</v>
      </c>
      <c r="D138" s="37">
        <v>23.4</v>
      </c>
      <c r="E138" s="38">
        <v>182.98</v>
      </c>
    </row>
    <row r="139" spans="3:5" ht="15">
      <c r="C139" s="33">
        <v>43282</v>
      </c>
      <c r="D139" s="37">
        <v>23.4</v>
      </c>
      <c r="E139" s="38">
        <v>184.07</v>
      </c>
    </row>
    <row r="140" spans="3:5" ht="15">
      <c r="C140" s="33">
        <v>43313</v>
      </c>
      <c r="D140" s="37">
        <v>23.4</v>
      </c>
      <c r="E140" s="38">
        <v>185.31</v>
      </c>
    </row>
    <row r="141" spans="3:5" ht="15">
      <c r="C141" s="33">
        <v>43344</v>
      </c>
      <c r="D141" s="37">
        <v>25</v>
      </c>
      <c r="E141" s="38">
        <v>186.23</v>
      </c>
    </row>
    <row r="142" spans="3:5" ht="15">
      <c r="C142" s="33">
        <v>43374</v>
      </c>
      <c r="D142" s="37">
        <v>25</v>
      </c>
      <c r="E142" s="38">
        <v>186.66</v>
      </c>
    </row>
    <row r="143" spans="3:5" ht="15">
      <c r="C143" s="33">
        <v>43405</v>
      </c>
      <c r="D143" s="37">
        <v>25</v>
      </c>
      <c r="E143" s="38">
        <v>187.34</v>
      </c>
    </row>
    <row r="144" spans="3:5" ht="15">
      <c r="C144" s="34">
        <v>43435</v>
      </c>
      <c r="D144" s="39">
        <v>25</v>
      </c>
      <c r="E144" s="40">
        <v>186.62</v>
      </c>
    </row>
    <row r="145" spans="3:5" ht="15">
      <c r="C145" s="45"/>
      <c r="D145" s="37"/>
      <c r="E145" s="37"/>
    </row>
    <row r="146" spans="2:16" ht="15">
      <c r="B146" s="19" t="s">
        <v>28</v>
      </c>
      <c r="P146" s="22"/>
    </row>
  </sheetData>
  <sheetProtection/>
  <mergeCells count="1">
    <mergeCell ref="C11:D11"/>
  </mergeCells>
  <hyperlinks>
    <hyperlink ref="E11" location="'Leche Fluída'!A1" display="Volver a hoja pr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2019-01-18T16:00:12Z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